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_akutsu\Desktop\"/>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W102" i="12" l="1"/>
  <c r="CR102" i="12"/>
  <c r="AU88" i="12"/>
  <c r="AP88" i="12"/>
  <c r="AF88" i="12"/>
  <c r="AU63" i="12"/>
  <c r="AP63" i="12"/>
  <c r="AF63" i="12"/>
  <c r="AP23" i="12"/>
  <c r="AF23" i="12"/>
  <c r="AA23" i="12"/>
  <c r="V23" i="12"/>
  <c r="Q23" i="12"/>
  <c r="BG36" i="10" l="1"/>
  <c r="BG35" i="10"/>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W41" i="10"/>
  <c r="BW42" i="10" s="1"/>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BW35" i="10"/>
  <c r="BE35" i="10"/>
  <c r="AM35" i="10"/>
  <c r="U35" i="10"/>
  <c r="C35" i="10"/>
  <c r="CO34" i="10"/>
  <c r="CO35" i="10" s="1"/>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<sst xmlns="http://schemas.openxmlformats.org/spreadsheetml/2006/main" count="1101" uniqueCount="611">
  <si>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</si>
  <si>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</si>
  <si>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</si>
  <si>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</si>
  <si>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</si>
  <si>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</si>
  <si>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</si>
  <si>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</si>
  <si>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</si>
  <si>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</si>
  <si>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</si>
  <si>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</si>
  <si>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</si>
  <si>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</si>
  <si>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</si>
  <si>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</si>
  <si>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</si>
  <si>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</si>
  <si>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</si>
  <si>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</si>
  <si>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</si>
  <si>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</si>
  <si>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</si>
  <si>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</si>
  <si>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</si>
  <si>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</si>
  <si>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</si>
  <si>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</si>
  <si>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</si>
  <si>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</si>
  <si>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</si>
  <si>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</si>
  <si>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</si>
  <si>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</si>
  <si>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</si>
  <si>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</si>
  <si>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</si>
  <si>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</si>
  <si>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</si>
  <si>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</si>
  <si>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</si>
  <si>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</si>
  <si>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</si>
  <si>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</si>
  <si>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</si>
  <si>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</si>
  <si>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</si>
  <si>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</si>
  <si>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</si>
  <si>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</si>
  <si>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</si>
  <si>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</si>
  <si>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</si>
  <si>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</si>
  <si>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</si>
  <si>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</si>
  <si>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</si>
  <si>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</si>
  <si>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</si>
  <si>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</si>
  <si>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</si>
  <si>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</si>
  <si>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</si>
  <si>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</si>
  <si>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</si>
  <si>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</si>
  <si>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</si>
  <si>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</si>
  <si>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</si>
  <si>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</si>
  <si>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</si>
  <si>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</si>
  <si>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</si>
  <si>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</si>
  <si>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</si>
  <si>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</si>
  <si>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</si>
  <si>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</si>
  <si>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</si>
  <si>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</si>
  <si>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</si>
  <si>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</si>
  <si>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</si>
  <si>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</si>
  <si>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</si>
  <si>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Ⅲ－０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</si>
  <si>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</si>
  <si>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</si>
  <si>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</si>
  <si>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</si>
  <si>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</si>
  <si>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</si>
  <si>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</si>
  <si>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</si>
  <si>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</si>
  <si>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</si>
  <si>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</si>
  <si>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</si>
  <si>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芳賀町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</si>
  <si>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</si>
  <si>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</si>
  <si>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</si>
  <si>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</si>
  <si>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</si>
  <si>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</si>
  <si>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</si>
  <si>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</si>
  <si>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</si>
  <si>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</si>
  <si>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</si>
  <si>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</si>
  <si>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</si>
  <si>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</si>
  <si>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</si>
  <si>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</si>
  <si>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</si>
  <si>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</si>
  <si>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</si>
  <si>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</si>
  <si>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</si>
  <si>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</si>
  <si>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</si>
  <si>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</si>
  <si>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</si>
  <si>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</si>
  <si>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</si>
  <si>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</si>
  <si>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</si>
  <si>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</si>
  <si>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</si>
  <si>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</si>
  <si>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</si>
  <si>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</si>
  <si>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</si>
  <si>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</si>
  <si>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</si>
  <si>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</si>
  <si>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</si>
  <si>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</si>
  <si>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</si>
  <si>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</si>
  <si>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</si>
  <si>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</si>
  <si>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</si>
  <si>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</si>
  <si>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</si>
  <si>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</si>
  <si>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</si>
  <si>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</si>
  <si>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</si>
  <si>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</si>
  <si>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</si>
  <si>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</si>
  <si>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</si>
  <si>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</si>
  <si>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</si>
  <si>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</si>
  <si>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</si>
  <si>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</si>
  <si>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</si>
  <si>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</si>
  <si>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</si>
  <si>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</si>
  <si>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</si>
  <si>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</si>
  <si>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</si>
  <si>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</si>
  <si>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</si>
  <si>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</si>
  <si>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</si>
  <si>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</si>
  <si>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</si>
  <si>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</si>
  <si>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</si>
  <si>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</si>
  <si>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</si>
  <si>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</si>
  <si>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</si>
  <si>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</si>
  <si>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</si>
  <si>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</si>
  <si>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</si>
  <si>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</si>
  <si>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</si>
  <si>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</si>
  <si>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</si>
  <si>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</si>
  <si>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</si>
  <si>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</si>
  <si>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</si>
  <si>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</si>
  <si>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</si>
  <si>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</si>
  <si>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</si>
  <si>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</si>
  <si>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</si>
  <si>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</si>
  <si>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</si>
  <si>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</si>
  <si>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</si>
  <si>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</si>
  <si>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</si>
  <si>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</si>
  <si>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</si>
  <si>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</si>
  <si>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</si>
  <si>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</si>
  <si>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</si>
  <si>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</si>
  <si>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</si>
  <si>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</si>
  <si>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</si>
  <si>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</si>
  <si>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</si>
  <si>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栃木県芳賀町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</si>
  <si>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</si>
  <si>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</si>
  <si>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</si>
  <si>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</si>
  <si>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</si>
  <si>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</si>
  <si>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</si>
  <si>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</si>
  <si>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</si>
  <si>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</si>
  <si>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</si>
  <si>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</si>
  <si>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</si>
  <si>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</si>
  <si>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</si>
  <si>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</si>
  <si>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</si>
  <si>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</si>
  <si>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</si>
  <si>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</si>
  <si>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</si>
  <si>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</si>
  <si>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</si>
  <si>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</si>
  <si>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</si>
  <si>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</si>
  <si>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</si>
  <si>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</si>
  <si>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</si>
  <si>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</si>
  <si>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</si>
  <si>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</si>
  <si>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</si>
  <si>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</si>
  <si>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</si>
  <si>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</si>
  <si>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</si>
  <si>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</si>
  <si>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</si>
  <si>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</si>
  <si>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</si>
  <si>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</si>
  <si>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</si>
  <si>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</si>
  <si>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</si>
  <si>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</si>
  <si>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</si>
  <si>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</si>
  <si>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</si>
  <si>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</si>
  <si>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</si>
  <si>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</si>
  <si>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</si>
  <si>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</si>
  <si>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</si>
  <si>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</si>
  <si>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</si>
  <si>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</si>
  <si>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</si>
  <si>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</si>
  <si>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</si>
  <si>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</si>
  <si>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</si>
  <si>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</si>
  <si>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</si>
  <si>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</si>
  <si>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</si>
  <si>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</si>
  <si>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</si>
  <si>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</si>
  <si>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</si>
  <si>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</si>
  <si>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</si>
  <si>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</si>
  <si>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</si>
  <si>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</si>
  <si>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</si>
  <si>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</si>
  <si>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</si>
  <si>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</si>
  <si>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</si>
  <si>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</si>
  <si>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</si>
  <si>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</si>
  <si>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</si>
  <si>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</si>
  <si>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</si>
  <si>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</si>
  <si>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</si>
  <si>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</si>
  <si>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</si>
  <si>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</si>
  <si>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</si>
  <si>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</si>
  <si>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</si>
  <si>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</si>
  <si>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</si>
  <si>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</si>
  <si>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</si>
  <si>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</si>
  <si>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</si>
  <si>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</si>
  <si>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</si>
  <si>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</si>
  <si>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</si>
  <si>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</si>
  <si>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</si>
  <si>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</si>
  <si>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</si>
  <si>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</si>
  <si>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</si>
  <si>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</si>
  <si>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</si>
  <si>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</si>
  <si>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</si>
  <si>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</si>
  <si>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</si>
  <si>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</si>
  <si>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</si>
  <si>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</si>
  <si>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</si>
  <si>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</si>
  <si>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</si>
  <si>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</si>
  <si>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</si>
  <si>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市場</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</si>
  <si>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</si>
  <si>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</si>
  <si>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</si>
  <si>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</si>
  <si>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</si>
  <si>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</si>
  <si>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</si>
  <si>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</si>
  <si>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</si>
  <si>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</si>
  <si>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</si>
  <si>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</si>
  <si>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</si>
  <si>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</si>
  <si>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</si>
  <si>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</si>
  <si>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</si>
  <si>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</si>
  <si>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</si>
  <si>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</si>
  <si>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</si>
  <si>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</si>
  <si>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</si>
  <si>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</si>
  <si>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</si>
  <si>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</si>
  <si>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</si>
  <si>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</si>
  <si>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栃木県芳賀町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</si>
  <si>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</si>
  <si>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</si>
  <si>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</si>
  <si>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</si>
  <si>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</si>
  <si>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</si>
  <si>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</si>
  <si>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</si>
  <si>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</si>
  <si>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</si>
  <si>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</si>
  <si>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</si>
  <si>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</si>
  <si>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</si>
  <si>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</si>
  <si>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</si>
  <si>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</si>
  <si>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</si>
  <si>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</si>
  <si>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</si>
  <si>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芳賀工業団地排水処理センター特別会計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</si>
  <si>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</si>
  <si>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</si>
  <si>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</si>
  <si>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</si>
  <si>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</si>
  <si>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</si>
  <si>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</si>
  <si>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</si>
  <si>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</si>
  <si>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</si>
  <si>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</si>
  <si>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</si>
  <si>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</si>
  <si>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芳賀町国民健康保険特別会計</t>
    <phoneticPr fontId="5"/>
  </si>
  <si>
    <t>芳賀町介護保険特別会計</t>
    <phoneticPr fontId="5"/>
  </si>
  <si>
    <t>芳賀町後期高齢者医療特別会計</t>
    <phoneticPr fontId="5"/>
  </si>
  <si>
    <t>芳賀町農業集落排水事業特別会計</t>
    <phoneticPr fontId="5"/>
  </si>
  <si>
    <t>法非適用企業</t>
    <phoneticPr fontId="5"/>
  </si>
  <si>
    <t>芳賀町公共下水道事業特別会計</t>
    <phoneticPr fontId="5"/>
  </si>
  <si>
    <t>芳賀町宅地造成事業特別会計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</si>
  <si>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</si>
  <si>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</si>
  <si>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</si>
  <si>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</si>
  <si>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</si>
  <si>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</si>
  <si>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</si>
  <si>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</si>
  <si>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</si>
  <si>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</si>
  <si>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</si>
  <si>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</si>
  <si>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</si>
  <si>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</si>
  <si>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</si>
  <si>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</si>
  <si>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</si>
  <si>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</si>
  <si>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</si>
  <si>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</si>
  <si>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</si>
  <si>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</si>
  <si>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</si>
  <si>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</si>
  <si>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</si>
  <si>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</si>
  <si>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</si>
  <si>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</si>
  <si>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</si>
  <si>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</si>
  <si>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</si>
  <si>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</si>
  <si>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</si>
  <si>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</si>
  <si>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</si>
  <si>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</si>
  <si>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</si>
  <si>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</si>
  <si>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</si>
  <si>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</si>
  <si>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</si>
  <si>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</si>
  <si>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</si>
  <si>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</si>
  <si>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</si>
  <si>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</si>
  <si>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</si>
  <si>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</si>
  <si>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</si>
  <si>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</si>
  <si>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</si>
  <si>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</si>
  <si>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</si>
  <si>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</si>
  <si>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</si>
  <si>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</si>
  <si>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</si>
  <si>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</si>
  <si>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芳賀町公共下水道事業特別会計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</si>
  <si>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</si>
  <si>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</si>
  <si>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芳賀町農業集落排水事業特別会計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</si>
  <si>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</si>
  <si>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</si>
  <si>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芳賀町後期高齢者医療特別会計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</si>
  <si>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</si>
  <si>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</si>
  <si>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</si>
  <si>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</si>
  <si>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</si>
  <si>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</si>
  <si>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</si>
  <si>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</si>
  <si>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</si>
  <si>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</si>
  <si>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</si>
  <si>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</si>
  <si>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</si>
  <si>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</si>
  <si>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</si>
  <si>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</si>
  <si>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</si>
  <si>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</si>
  <si>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</si>
  <si>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</si>
  <si>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</si>
  <si>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</si>
  <si>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</si>
  <si>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</si>
  <si>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</si>
  <si>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</si>
  <si>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</si>
  <si>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</si>
  <si>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</si>
  <si>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</si>
  <si>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</si>
  <si>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</si>
  <si>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</si>
  <si>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</si>
  <si>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</si>
  <si>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</si>
  <si>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</si>
  <si>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</si>
  <si>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</si>
  <si>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</si>
  <si>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</si>
  <si>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</si>
  <si>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</si>
  <si>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</si>
  <si>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</si>
  <si>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</si>
  <si>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</si>
  <si>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</si>
  <si>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</si>
  <si>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</si>
  <si>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</si>
  <si>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</si>
  <si>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</si>
  <si>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</si>
  <si>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</si>
  <si>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</si>
  <si>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</si>
  <si>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</si>
  <si>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</si>
  <si>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</si>
  <si>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</si>
  <si>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</si>
  <si>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</si>
  <si>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</si>
  <si>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</si>
  <si>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</si>
  <si>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</si>
  <si>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</si>
  <si>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</si>
  <si>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</si>
  <si>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</si>
  <si>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</si>
  <si>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</si>
  <si>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</si>
  <si>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</si>
  <si>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</si>
  <si>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</si>
  <si>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</si>
  <si>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</si>
  <si>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</si>
  <si>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</si>
  <si>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</si>
  <si>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</si>
  <si>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</si>
  <si>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0.12</t>
  </si>
  <si>
    <t>▲ 2.23</t>
  </si>
  <si>
    <t>一般会計</t>
  </si>
  <si>
    <t>芳賀町介護保険特別会計</t>
  </si>
  <si>
    <t>芳賀町国民健康保険特別会計</t>
  </si>
  <si>
    <t>芳賀町宅地造成事業特別会計</t>
  </si>
  <si>
    <t>芳賀工業団地排水処理センター特別会計</t>
  </si>
  <si>
    <t>芳賀町後期高齢者医療特別会計</t>
  </si>
  <si>
    <t>芳賀町公共下水道事業特別会計</t>
  </si>
  <si>
    <t>芳賀町農業集落排水事業特別会計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</si>
  <si>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</si>
  <si>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</si>
  <si>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</si>
  <si>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</si>
  <si>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</si>
  <si>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</si>
  <si>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</si>
  <si>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</si>
  <si>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</si>
  <si>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t>
    <phoneticPr fontId="2"/>
  </si>
  <si>
    <t>-</t>
    <phoneticPr fontId="2"/>
  </si>
  <si>
    <t>-</t>
    <phoneticPr fontId="2"/>
  </si>
  <si>
    <t>-</t>
    <phoneticPr fontId="2"/>
  </si>
  <si>
    <t>-</t>
    <phoneticPr fontId="2"/>
  </si>
  <si>
    <t>芳賀中部上水道企業団</t>
    <rPh sb="0" eb="2">
      <t>ハガ</t>
    </rPh>
    <rPh sb="2" eb="4">
      <t>チュウブ</t>
    </rPh>
    <rPh sb="4" eb="7">
      <t>ジョウスイドウ</t>
    </rPh>
    <rPh sb="7" eb="9">
      <t>キギョウ</t>
    </rPh>
    <rPh sb="9" eb="10">
      <t>ダン</t>
    </rPh>
    <phoneticPr fontId="2"/>
  </si>
  <si>
    <t>栃木県市町村総合事務組合（一般会計）</t>
    <rPh sb="0" eb="2">
      <t>トチギ</t>
    </rPh>
    <rPh sb="2" eb="3">
      <t>ケン</t>
    </rPh>
    <rPh sb="3" eb="6">
      <t>シチョウソン</t>
    </rPh>
    <rPh sb="6" eb="8">
      <t>ソウゴウ</t>
    </rPh>
    <rPh sb="8" eb="10">
      <t>ジム</t>
    </rPh>
    <rPh sb="10" eb="12">
      <t>クミアイ</t>
    </rPh>
    <rPh sb="13" eb="15">
      <t>イッパン</t>
    </rPh>
    <rPh sb="15" eb="17">
      <t>カイケイ</t>
    </rPh>
    <phoneticPr fontId="2"/>
  </si>
  <si>
    <t>栃木県市町村総合事務組合（特別会計）</t>
    <rPh sb="0" eb="12">
      <t>トチギケンシチョウソンソウゴウジムクミアイ</t>
    </rPh>
    <rPh sb="13" eb="17">
      <t>トクベツカイケイ</t>
    </rPh>
    <phoneticPr fontId="2"/>
  </si>
  <si>
    <t>栃木県後期高齢者医療広域連合（一般会計）</t>
    <rPh sb="0" eb="8">
      <t>トチギケンコウキコウレイシャ</t>
    </rPh>
    <rPh sb="8" eb="10">
      <t>イリョウ</t>
    </rPh>
    <rPh sb="10" eb="14">
      <t>コウイキレンゴウ</t>
    </rPh>
    <rPh sb="15" eb="19">
      <t>イッパンカイケイ</t>
    </rPh>
    <phoneticPr fontId="2"/>
  </si>
  <si>
    <t>栃木県後期高齢者医療広域連合（後期高齢者医療特別会計）</t>
    <rPh sb="0" eb="14">
      <t>トチギケンコウキコウレイシャイリョウコウイキレンゴウ</t>
    </rPh>
    <rPh sb="15" eb="26">
      <t>コウキコウレイシャイリョウトクベツカイケイ</t>
    </rPh>
    <phoneticPr fontId="2"/>
  </si>
  <si>
    <t>芳賀地区広域行政事務組合（一般会計）</t>
    <rPh sb="0" eb="12">
      <t>ハガチクコウイキギョウセイジムクミアイ</t>
    </rPh>
    <rPh sb="13" eb="17">
      <t>イッパンカイケイ</t>
    </rPh>
    <phoneticPr fontId="2"/>
  </si>
  <si>
    <t>芳賀地区広域行政事務組合（ごみ処理施設特別会計）</t>
    <rPh sb="0" eb="12">
      <t>ハガチクコウイキギョウセイジムクミアイ</t>
    </rPh>
    <rPh sb="15" eb="23">
      <t>ショリシセツトクベツカイケイ</t>
    </rPh>
    <phoneticPr fontId="2"/>
  </si>
  <si>
    <t>芳賀地区広域行政事務組合（ふるさと市町村圏基金特別会計）</t>
    <rPh sb="0" eb="12">
      <t>ハガチクコウイキギョウセイジムクミアイ</t>
    </rPh>
    <rPh sb="17" eb="21">
      <t>シチョウソンケン</t>
    </rPh>
    <rPh sb="21" eb="27">
      <t>キキントクベツカイケイ</t>
    </rPh>
    <phoneticPr fontId="2"/>
  </si>
  <si>
    <t>芳賀地区広域行政事務組合（卸売市場特別会計）</t>
    <rPh sb="0" eb="2">
      <t>ハガ</t>
    </rPh>
    <rPh sb="2" eb="4">
      <t>チク</t>
    </rPh>
    <rPh sb="4" eb="6">
      <t>コウイキ</t>
    </rPh>
    <rPh sb="6" eb="8">
      <t>ギョウセイ</t>
    </rPh>
    <rPh sb="8" eb="10">
      <t>ジム</t>
    </rPh>
    <rPh sb="10" eb="12">
      <t>クミアイ</t>
    </rPh>
    <rPh sb="13" eb="15">
      <t>オロシウリ</t>
    </rPh>
    <rPh sb="15" eb="17">
      <t>シジョウ</t>
    </rPh>
    <rPh sb="17" eb="21">
      <t>トクベツカイケイ</t>
    </rPh>
    <phoneticPr fontId="2"/>
  </si>
  <si>
    <t>芳賀町農業公社</t>
    <rPh sb="0" eb="7">
      <t>ハガマチノウギョウコウシャ</t>
    </rPh>
    <phoneticPr fontId="2"/>
  </si>
  <si>
    <t>芳賀町ロマン開発</t>
    <rPh sb="0" eb="3">
      <t>ハガマチ</t>
    </rPh>
    <rPh sb="6" eb="8">
      <t>カイハツ</t>
    </rPh>
    <phoneticPr fontId="2"/>
  </si>
  <si>
    <t>芳賀中部環境衛生事務組合</t>
    <rPh sb="0" eb="12">
      <t>ハガチュウブカンキョウエイセイジムクミアイ</t>
    </rPh>
    <phoneticPr fontId="2"/>
  </si>
  <si>
    <t>-</t>
    <phoneticPr fontId="2"/>
  </si>
  <si>
    <t>-</t>
    <phoneticPr fontId="2"/>
  </si>
  <si>
    <t>-</t>
    <phoneticPr fontId="2"/>
  </si>
  <si>
    <t>-</t>
    <phoneticPr fontId="2"/>
  </si>
  <si>
    <t>-</t>
    <phoneticPr fontId="2"/>
  </si>
  <si>
    <t>-</t>
    <phoneticPr fontId="2"/>
  </si>
  <si>
    <t>教育施設等整備基金</t>
    <rPh sb="0" eb="5">
      <t>キョウイクシセツトウ</t>
    </rPh>
    <rPh sb="5" eb="9">
      <t>セイビキキン</t>
    </rPh>
    <phoneticPr fontId="5"/>
  </si>
  <si>
    <t>環境保全基金</t>
    <rPh sb="0" eb="6">
      <t>カンキョウホゼンキキン</t>
    </rPh>
    <phoneticPr fontId="5"/>
  </si>
  <si>
    <t>地域福祉基金</t>
    <rPh sb="0" eb="6">
      <t>チイキフクシキキン</t>
    </rPh>
    <phoneticPr fontId="5"/>
  </si>
  <si>
    <t>芳賀工業団地排水処理センター運営基金</t>
    <rPh sb="0" eb="6">
      <t>ハガコウギョウダンチ</t>
    </rPh>
    <rPh sb="6" eb="10">
      <t>ハイスイショリ</t>
    </rPh>
    <rPh sb="14" eb="18">
      <t>ウンエイキキン</t>
    </rPh>
    <phoneticPr fontId="5"/>
  </si>
  <si>
    <t>森林環境整備基金</t>
    <rPh sb="0" eb="8">
      <t>シンリンカンキョウセイビキキン</t>
    </rPh>
    <phoneticPr fontId="5"/>
  </si>
  <si>
    <t>-</t>
    <phoneticPr fontId="2"/>
  </si>
  <si>
    <t>-</t>
    <phoneticPr fontId="2"/>
  </si>
  <si>
    <t>法適用企業</t>
    <rPh sb="0" eb="3">
      <t>ホウテキヨウ</t>
    </rPh>
    <rPh sb="3" eb="5">
      <t>キギョウ</t>
    </rPh>
    <phoneticPr fontId="2"/>
  </si>
  <si>
    <t>法非適用企業</t>
    <rPh sb="0" eb="1">
      <t>ホウ</t>
    </rPh>
    <rPh sb="1" eb="2">
      <t>ヒ</t>
    </rPh>
    <rPh sb="2" eb="6">
      <t>テキヨウキギョウ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</si>
</sst>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97062</c:v>
                </c:pt>
                <c:pt idx="1">
                  <c:v>106005</c:v>
                </c:pt>
                <c:pt idx="2">
                  <c:v>98507</c:v>
                </c:pt>
                <c:pt idx="3">
                  <c:v>113347</c:v>
                </c:pt>
                <c:pt idx="4">
                  <c:v>120302</c:v>
                </c:pt>
              </c:numCache>
            </c:numRef>
          </c:val>
          <c:smooth val="0"/>
          <c:extLst xmlns:c16r2="http://schemas.microsoft.com/office/drawing/2015/06/chart">
            <c:ext xmlns:c16="http://schemas.microsoft.com/office/drawing/2014/chart" uri="{C3380CC4-5D6E-409C-BE32-E72D297353CC}">
              <c16:uniqueId val="{00000000-7FAD-416D-8B22-954B99D1E77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70324</c:v>
                </c:pt>
                <c:pt idx="1">
                  <c:v>42727</c:v>
                </c:pt>
                <c:pt idx="2">
                  <c:v>46435</c:v>
                </c:pt>
                <c:pt idx="3">
                  <c:v>75938</c:v>
                </c:pt>
                <c:pt idx="4">
                  <c:v>202227</c:v>
                </c:pt>
              </c:numCache>
            </c:numRef>
          </c:val>
          <c:smooth val="0"/>
          <c:extLst xmlns:c16r2="http://schemas.microsoft.com/office/drawing/2015/06/chart">
            <c:ext xmlns:c16="http://schemas.microsoft.com/office/drawing/2014/chart" uri="{C3380CC4-5D6E-409C-BE32-E72D297353CC}">
              <c16:uniqueId val="{00000001-7FAD-416D-8B22-954B99D1E772}"/>
            </c:ext>
          </c:extLst>
        </c:ser>
        <c:dLbls>
          <c:showLegendKey val="0"/>
          <c:showVal val="0"/>
          <c:showCatName val="0"/>
          <c:showSerName val="0"/>
          <c:showPercent val="0"/>
          <c:showBubbleSize val="0"/>
        </c:dLbls>
        <c:marker val="1"/>
        <c:smooth val="0"/>
        <c:axId val="157020664"/>
        <c:axId val="157023016"/>
      </c:lineChart>
      <c:catAx>
        <c:axId val="1570206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7023016"/>
        <c:crosses val="autoZero"/>
        <c:auto val="1"/>
        <c:lblAlgn val="ctr"/>
        <c:lblOffset val="100"/>
        <c:tickLblSkip val="1"/>
        <c:tickMarkSkip val="1"/>
        <c:noMultiLvlLbl val="0"/>
      </c:catAx>
      <c:valAx>
        <c:axId val="157023016"/>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70206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8.74</c:v>
                </c:pt>
                <c:pt idx="1">
                  <c:v>7.62</c:v>
                </c:pt>
                <c:pt idx="2">
                  <c:v>7.33</c:v>
                </c:pt>
                <c:pt idx="3">
                  <c:v>9.34</c:v>
                </c:pt>
                <c:pt idx="4">
                  <c:v>8.35</c:v>
                </c:pt>
              </c:numCache>
            </c:numRef>
          </c:val>
          <c:extLst xmlns:c16r2="http://schemas.microsoft.com/office/drawing/2015/06/chart">
            <c:ext xmlns:c16="http://schemas.microsoft.com/office/drawing/2014/chart" uri="{C3380CC4-5D6E-409C-BE32-E72D297353CC}">
              <c16:uniqueId val="{00000000-F98C-459E-808A-392865ECEA9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30.02</c:v>
                </c:pt>
                <c:pt idx="1">
                  <c:v>30.71</c:v>
                </c:pt>
                <c:pt idx="2">
                  <c:v>35.39</c:v>
                </c:pt>
                <c:pt idx="3">
                  <c:v>32.86</c:v>
                </c:pt>
                <c:pt idx="4">
                  <c:v>30.04</c:v>
                </c:pt>
              </c:numCache>
            </c:numRef>
          </c:val>
          <c:extLst xmlns:c16r2="http://schemas.microsoft.com/office/drawing/2015/06/chart">
            <c:ext xmlns:c16="http://schemas.microsoft.com/office/drawing/2014/chart" uri="{C3380CC4-5D6E-409C-BE32-E72D297353CC}">
              <c16:uniqueId val="{00000001-F98C-459E-808A-392865ECEA95}"/>
            </c:ext>
          </c:extLst>
        </c:ser>
        <c:dLbls>
          <c:showLegendKey val="0"/>
          <c:showVal val="0"/>
          <c:showCatName val="0"/>
          <c:showSerName val="0"/>
          <c:showPercent val="0"/>
          <c:showBubbleSize val="0"/>
        </c:dLbls>
        <c:gapWidth val="250"/>
        <c:overlap val="100"/>
        <c:axId val="157019880"/>
        <c:axId val="1570218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0.94</c:v>
                </c:pt>
                <c:pt idx="1">
                  <c:v>-0.12</c:v>
                </c:pt>
                <c:pt idx="2">
                  <c:v>5.13</c:v>
                </c:pt>
                <c:pt idx="3">
                  <c:v>0.08</c:v>
                </c:pt>
                <c:pt idx="4">
                  <c:v>-2.23</c:v>
                </c:pt>
              </c:numCache>
            </c:numRef>
          </c:val>
          <c:smooth val="0"/>
          <c:extLst xmlns:c16r2="http://schemas.microsoft.com/office/drawing/2015/06/chart">
            <c:ext xmlns:c16="http://schemas.microsoft.com/office/drawing/2014/chart" uri="{C3380CC4-5D6E-409C-BE32-E72D297353CC}">
              <c16:uniqueId val="{00000002-F98C-459E-808A-392865ECEA95}"/>
            </c:ext>
          </c:extLst>
        </c:ser>
        <c:dLbls>
          <c:showLegendKey val="0"/>
          <c:showVal val="0"/>
          <c:showCatName val="0"/>
          <c:showSerName val="0"/>
          <c:showPercent val="0"/>
          <c:showBubbleSize val="0"/>
        </c:dLbls>
        <c:marker val="1"/>
        <c:smooth val="0"/>
        <c:axId val="157019880"/>
        <c:axId val="157021840"/>
      </c:lineChart>
      <c:catAx>
        <c:axId val="157019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57021840"/>
        <c:crosses val="autoZero"/>
        <c:auto val="1"/>
        <c:lblAlgn val="ctr"/>
        <c:lblOffset val="100"/>
        <c:tickLblSkip val="1"/>
        <c:tickMarkSkip val="1"/>
        <c:noMultiLvlLbl val="0"/>
      </c:catAx>
      <c:valAx>
        <c:axId val="1570218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70198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0.01</c:v>
                </c:pt>
                <c:pt idx="2">
                  <c:v>#N/A</c:v>
                </c:pt>
                <c:pt idx="3">
                  <c:v>0.01</c:v>
                </c:pt>
                <c:pt idx="4">
                  <c:v>#N/A</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100-49B8-A785-D4B1E553EFA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100-49B8-A785-D4B1E553EFAA}"/>
            </c:ext>
          </c:extLst>
        </c:ser>
        <c:ser>
          <c:idx val="2"/>
          <c:order val="2"/>
          <c:tx>
            <c:strRef>
              <c:f>データシート!$A$29</c:f>
              <c:strCache>
                <c:ptCount val="1"/>
                <c:pt idx="0">
                  <c:v>芳賀町農業集落排水事業特別会計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0.2</c:v>
                </c:pt>
                <c:pt idx="2">
                  <c:v>#N/A</c:v>
                </c:pt>
                <c:pt idx="3">
                  <c:v>0.32</c:v>
                </c:pt>
                <c:pt idx="4">
                  <c:v>#N/A</c:v>
                </c:pt>
                <c:pt idx="5">
                  <c:v>0.21</c:v>
                </c:pt>
                <c:pt idx="6">
                  <c:v>#N/A</c:v>
                </c:pt>
                <c:pt idx="7">
                  <c:v>0.04</c:v>
                </c:pt>
                <c:pt idx="8">
                  <c:v>#N/A</c:v>
                </c:pt>
                <c:pt idx="9">
                  <c:v>0</c:v>
                </c:pt>
              </c:numCache>
            </c:numRef>
          </c:val>
          <c:extLst xmlns:c16r2="http://schemas.microsoft.com/office/drawing/2015/06/chart">
            <c:ext xmlns:c16="http://schemas.microsoft.com/office/drawing/2014/chart" uri="{C3380CC4-5D6E-409C-BE32-E72D297353CC}">
              <c16:uniqueId val="{00000002-E100-49B8-A785-D4B1E553EFAA}"/>
            </c:ext>
          </c:extLst>
        </c:ser>
        <c:ser>
          <c:idx val="3"/>
          <c:order val="3"/>
          <c:tx>
            <c:strRef>
              <c:f>データシート!$A$30</c:f>
              <c:strCache>
                <c:ptCount val="1"/>
                <c:pt idx="0">
                  <c:v>芳賀町公共下水道事業特別会計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0.37</c:v>
                </c:pt>
                <c:pt idx="2">
                  <c:v>#N/A</c:v>
                </c:pt>
                <c:pt idx="3">
                  <c:v>0.28999999999999998</c:v>
                </c:pt>
                <c:pt idx="4">
                  <c:v>#N/A</c:v>
                </c:pt>
                <c:pt idx="5">
                  <c:v>0.16</c:v>
                </c:pt>
                <c:pt idx="6">
                  <c:v>#N/A</c:v>
                </c:pt>
                <c:pt idx="7">
                  <c:v>0.35</c:v>
                </c:pt>
                <c:pt idx="8">
                  <c:v>#N/A</c:v>
                </c:pt>
                <c:pt idx="9">
                  <c:v>0.04</c:v>
                </c:pt>
              </c:numCache>
            </c:numRef>
          </c:val>
          <c:extLst xmlns:c16r2="http://schemas.microsoft.com/office/drawing/2015/06/chart">
            <c:ext xmlns:c16="http://schemas.microsoft.com/office/drawing/2014/chart" uri="{C3380CC4-5D6E-409C-BE32-E72D297353CC}">
              <c16:uniqueId val="{00000003-E100-49B8-A785-D4B1E553EFAA}"/>
            </c:ext>
          </c:extLst>
        </c:ser>
        <c:ser>
          <c:idx val="4"/>
          <c:order val="4"/>
          <c:tx>
            <c:strRef>
              <c:f>データシート!$A$31</c:f>
              <c:strCache>
                <c:ptCount val="1"/>
                <c:pt idx="0">
                  <c:v>芳賀町後期高齢者医療特別会計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0.1</c:v>
                </c:pt>
                <c:pt idx="2">
                  <c:v>#N/A</c:v>
                </c:pt>
                <c:pt idx="3">
                  <c:v>0.09</c:v>
                </c:pt>
                <c:pt idx="4">
                  <c:v>#N/A</c:v>
                </c:pt>
                <c:pt idx="5">
                  <c:v>0.09</c:v>
                </c:pt>
                <c:pt idx="6">
                  <c:v>#N/A</c:v>
                </c:pt>
                <c:pt idx="7">
                  <c:v>0.09</c:v>
                </c:pt>
                <c:pt idx="8">
                  <c:v>#N/A</c:v>
                </c:pt>
                <c:pt idx="9">
                  <c:v>0.08</c:v>
                </c:pt>
              </c:numCache>
            </c:numRef>
          </c:val>
          <c:extLst xmlns:c16r2="http://schemas.microsoft.com/office/drawing/2015/06/chart">
            <c:ext xmlns:c16="http://schemas.microsoft.com/office/drawing/2014/chart" uri="{C3380CC4-5D6E-409C-BE32-E72D297353CC}">
              <c16:uniqueId val="{00000004-E100-49B8-A785-D4B1E553EFAA}"/>
            </c:ext>
          </c:extLst>
        </c:ser>
        <c:ser>
          <c:idx val="5"/>
          <c:order val="5"/>
          <c:tx>
            <c:strRef>
              <c:f>データシート!$A$32</c:f>
              <c:strCache>
                <c:ptCount val="1"/>
                <c:pt idx="0">
                  <c:v>芳賀工業団地排水処理センター特別会計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7.0000000000000007E-2</c:v>
                </c:pt>
                <c:pt idx="2">
                  <c:v>#N/A</c:v>
                </c:pt>
                <c:pt idx="3">
                  <c:v>0.06</c:v>
                </c:pt>
                <c:pt idx="4">
                  <c:v>#N/A</c:v>
                </c:pt>
                <c:pt idx="5">
                  <c:v>0.09</c:v>
                </c:pt>
                <c:pt idx="6">
                  <c:v>#N/A</c:v>
                </c:pt>
                <c:pt idx="7">
                  <c:v>0.12</c:v>
                </c:pt>
                <c:pt idx="8">
                  <c:v>#N/A</c:v>
                </c:pt>
                <c:pt idx="9">
                  <c:v>0.11</c:v>
                </c:pt>
              </c:numCache>
            </c:numRef>
          </c:val>
          <c:extLst xmlns:c16r2="http://schemas.microsoft.com/office/drawing/2015/06/chart">
            <c:ext xmlns:c16="http://schemas.microsoft.com/office/drawing/2014/chart" uri="{C3380CC4-5D6E-409C-BE32-E72D297353CC}">
              <c16:uniqueId val="{00000005-E100-49B8-A785-D4B1E553EFAA}"/>
            </c:ext>
          </c:extLst>
        </c:ser>
        <c:ser>
          <c:idx val="6"/>
          <c:order val="6"/>
          <c:tx>
            <c:strRef>
              <c:f>データシート!$A$33</c:f>
              <c:strCache>
                <c:ptCount val="1"/>
                <c:pt idx="0">
                  <c:v>芳賀町宅地造成事業特別会計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0.56999999999999995</c:v>
                </c:pt>
              </c:numCache>
            </c:numRef>
          </c:val>
          <c:extLst xmlns:c16r2="http://schemas.microsoft.com/office/drawing/2015/06/chart">
            <c:ext xmlns:c16="http://schemas.microsoft.com/office/drawing/2014/chart" uri="{C3380CC4-5D6E-409C-BE32-E72D297353CC}">
              <c16:uniqueId val="{00000006-E100-49B8-A785-D4B1E553EFAA}"/>
            </c:ext>
          </c:extLst>
        </c:ser>
        <c:ser>
          <c:idx val="7"/>
          <c:order val="7"/>
          <c:tx>
            <c:strRef>
              <c:f>データシート!$A$34</c:f>
              <c:strCache>
                <c:ptCount val="1"/>
                <c:pt idx="0">
                  <c:v>芳賀町国民健康保険特別会計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3.37</c:v>
                </c:pt>
                <c:pt idx="2">
                  <c:v>#N/A</c:v>
                </c:pt>
                <c:pt idx="3">
                  <c:v>2.96</c:v>
                </c:pt>
                <c:pt idx="4">
                  <c:v>#N/A</c:v>
                </c:pt>
                <c:pt idx="5">
                  <c:v>1.23</c:v>
                </c:pt>
                <c:pt idx="6">
                  <c:v>#N/A</c:v>
                </c:pt>
                <c:pt idx="7">
                  <c:v>0.9</c:v>
                </c:pt>
                <c:pt idx="8">
                  <c:v>#N/A</c:v>
                </c:pt>
                <c:pt idx="9">
                  <c:v>1.35</c:v>
                </c:pt>
              </c:numCache>
            </c:numRef>
          </c:val>
          <c:extLst xmlns:c16r2="http://schemas.microsoft.com/office/drawing/2015/06/chart">
            <c:ext xmlns:c16="http://schemas.microsoft.com/office/drawing/2014/chart" uri="{C3380CC4-5D6E-409C-BE32-E72D297353CC}">
              <c16:uniqueId val="{00000007-E100-49B8-A785-D4B1E553EFAA}"/>
            </c:ext>
          </c:extLst>
        </c:ser>
        <c:ser>
          <c:idx val="8"/>
          <c:order val="8"/>
          <c:tx>
            <c:strRef>
              <c:f>データシート!$A$35</c:f>
              <c:strCache>
                <c:ptCount val="1"/>
                <c:pt idx="0">
                  <c:v>芳賀町介護保険特別会計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1.32</c:v>
                </c:pt>
                <c:pt idx="2">
                  <c:v>#N/A</c:v>
                </c:pt>
                <c:pt idx="3">
                  <c:v>1.03</c:v>
                </c:pt>
                <c:pt idx="4">
                  <c:v>#N/A</c:v>
                </c:pt>
                <c:pt idx="5">
                  <c:v>0.97</c:v>
                </c:pt>
                <c:pt idx="6">
                  <c:v>#N/A</c:v>
                </c:pt>
                <c:pt idx="7">
                  <c:v>1.51</c:v>
                </c:pt>
                <c:pt idx="8">
                  <c:v>#N/A</c:v>
                </c:pt>
                <c:pt idx="9">
                  <c:v>2.71</c:v>
                </c:pt>
              </c:numCache>
            </c:numRef>
          </c:val>
          <c:extLst xmlns:c16r2="http://schemas.microsoft.com/office/drawing/2015/06/chart">
            <c:ext xmlns:c16="http://schemas.microsoft.com/office/drawing/2014/chart" uri="{C3380CC4-5D6E-409C-BE32-E72D297353CC}">
              <c16:uniqueId val="{00000008-E100-49B8-A785-D4B1E553EFA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8.6300000000000008</c:v>
                </c:pt>
                <c:pt idx="2">
                  <c:v>#N/A</c:v>
                </c:pt>
                <c:pt idx="3">
                  <c:v>7.53</c:v>
                </c:pt>
                <c:pt idx="4">
                  <c:v>#N/A</c:v>
                </c:pt>
                <c:pt idx="5">
                  <c:v>7.41</c:v>
                </c:pt>
                <c:pt idx="6">
                  <c:v>#N/A</c:v>
                </c:pt>
                <c:pt idx="7">
                  <c:v>9.2100000000000009</c:v>
                </c:pt>
                <c:pt idx="8">
                  <c:v>#N/A</c:v>
                </c:pt>
                <c:pt idx="9">
                  <c:v>8.24</c:v>
                </c:pt>
              </c:numCache>
            </c:numRef>
          </c:val>
          <c:extLst xmlns:c16r2="http://schemas.microsoft.com/office/drawing/2015/06/chart">
            <c:ext xmlns:c16="http://schemas.microsoft.com/office/drawing/2014/chart" uri="{C3380CC4-5D6E-409C-BE32-E72D297353CC}">
              <c16:uniqueId val="{00000009-E100-49B8-A785-D4B1E553EFAA}"/>
            </c:ext>
          </c:extLst>
        </c:ser>
        <c:dLbls>
          <c:showLegendKey val="0"/>
          <c:showVal val="0"/>
          <c:showCatName val="0"/>
          <c:showSerName val="0"/>
          <c:showPercent val="0"/>
          <c:showBubbleSize val="0"/>
        </c:dLbls>
        <c:gapWidth val="150"/>
        <c:overlap val="100"/>
        <c:axId val="157022624"/>
        <c:axId val="390729080"/>
      </c:barChart>
      <c:catAx>
        <c:axId val="157022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0729080"/>
        <c:crosses val="autoZero"/>
        <c:auto val="1"/>
        <c:lblAlgn val="ctr"/>
        <c:lblOffset val="100"/>
        <c:tickLblSkip val="1"/>
        <c:tickMarkSkip val="1"/>
        <c:noMultiLvlLbl val="0"/>
      </c:catAx>
      <c:valAx>
        <c:axId val="3907290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70226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621</c:v>
                </c:pt>
                <c:pt idx="5">
                  <c:v>606</c:v>
                </c:pt>
                <c:pt idx="8">
                  <c:v>575</c:v>
                </c:pt>
                <c:pt idx="11">
                  <c:v>559</c:v>
                </c:pt>
                <c:pt idx="14">
                  <c:v>550</c:v>
                </c:pt>
              </c:numCache>
            </c:numRef>
          </c:val>
          <c:extLst xmlns:c16r2="http://schemas.microsoft.com/office/drawing/2015/06/chart">
            <c:ext xmlns:c16="http://schemas.microsoft.com/office/drawing/2014/chart" uri="{C3380CC4-5D6E-409C-BE32-E72D297353CC}">
              <c16:uniqueId val="{00000000-A51E-4479-95D9-6219DBB4C0D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A51E-4479-95D9-6219DBB4C0D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29</c:v>
                </c:pt>
                <c:pt idx="3">
                  <c:v>28</c:v>
                </c:pt>
                <c:pt idx="6">
                  <c:v>3</c:v>
                </c:pt>
                <c:pt idx="9">
                  <c:v>13</c:v>
                </c:pt>
                <c:pt idx="12">
                  <c:v>27</c:v>
                </c:pt>
              </c:numCache>
            </c:numRef>
          </c:val>
          <c:extLst xmlns:c16r2="http://schemas.microsoft.com/office/drawing/2015/06/chart">
            <c:ext xmlns:c16="http://schemas.microsoft.com/office/drawing/2014/chart" uri="{C3380CC4-5D6E-409C-BE32-E72D297353CC}">
              <c16:uniqueId val="{00000002-A51E-4479-95D9-6219DBB4C0D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22</c:v>
                </c:pt>
                <c:pt idx="3">
                  <c:v>33</c:v>
                </c:pt>
                <c:pt idx="6">
                  <c:v>10</c:v>
                </c:pt>
                <c:pt idx="9">
                  <c:v>41</c:v>
                </c:pt>
                <c:pt idx="12">
                  <c:v>38</c:v>
                </c:pt>
              </c:numCache>
            </c:numRef>
          </c:val>
          <c:extLst xmlns:c16r2="http://schemas.microsoft.com/office/drawing/2015/06/chart">
            <c:ext xmlns:c16="http://schemas.microsoft.com/office/drawing/2014/chart" uri="{C3380CC4-5D6E-409C-BE32-E72D297353CC}">
              <c16:uniqueId val="{00000003-A51E-4479-95D9-6219DBB4C0D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188</c:v>
                </c:pt>
                <c:pt idx="3">
                  <c:v>193</c:v>
                </c:pt>
                <c:pt idx="6">
                  <c:v>202</c:v>
                </c:pt>
                <c:pt idx="9">
                  <c:v>187</c:v>
                </c:pt>
                <c:pt idx="12">
                  <c:v>183</c:v>
                </c:pt>
              </c:numCache>
            </c:numRef>
          </c:val>
          <c:extLst xmlns:c16r2="http://schemas.microsoft.com/office/drawing/2015/06/chart">
            <c:ext xmlns:c16="http://schemas.microsoft.com/office/drawing/2014/chart" uri="{C3380CC4-5D6E-409C-BE32-E72D297353CC}">
              <c16:uniqueId val="{00000004-A51E-4479-95D9-6219DBB4C0D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A51E-4479-95D9-6219DBB4C0D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A51E-4479-95D9-6219DBB4C0D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495</c:v>
                </c:pt>
                <c:pt idx="3">
                  <c:v>460</c:v>
                </c:pt>
                <c:pt idx="6">
                  <c:v>436</c:v>
                </c:pt>
                <c:pt idx="9">
                  <c:v>399</c:v>
                </c:pt>
                <c:pt idx="12">
                  <c:v>375</c:v>
                </c:pt>
              </c:numCache>
            </c:numRef>
          </c:val>
          <c:extLst xmlns:c16r2="http://schemas.microsoft.com/office/drawing/2015/06/chart">
            <c:ext xmlns:c16="http://schemas.microsoft.com/office/drawing/2014/chart" uri="{C3380CC4-5D6E-409C-BE32-E72D297353CC}">
              <c16:uniqueId val="{00000007-A51E-4479-95D9-6219DBB4C0D7}"/>
            </c:ext>
          </c:extLst>
        </c:ser>
        <c:dLbls>
          <c:showLegendKey val="0"/>
          <c:showVal val="0"/>
          <c:showCatName val="0"/>
          <c:showSerName val="0"/>
          <c:showPercent val="0"/>
          <c:showBubbleSize val="0"/>
        </c:dLbls>
        <c:gapWidth val="100"/>
        <c:overlap val="100"/>
        <c:axId val="390725944"/>
        <c:axId val="3907224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113</c:v>
                </c:pt>
                <c:pt idx="2">
                  <c:v>#N/A</c:v>
                </c:pt>
                <c:pt idx="3">
                  <c:v>#N/A</c:v>
                </c:pt>
                <c:pt idx="4">
                  <c:v>108</c:v>
                </c:pt>
                <c:pt idx="5">
                  <c:v>#N/A</c:v>
                </c:pt>
                <c:pt idx="6">
                  <c:v>#N/A</c:v>
                </c:pt>
                <c:pt idx="7">
                  <c:v>76</c:v>
                </c:pt>
                <c:pt idx="8">
                  <c:v>#N/A</c:v>
                </c:pt>
                <c:pt idx="9">
                  <c:v>#N/A</c:v>
                </c:pt>
                <c:pt idx="10">
                  <c:v>81</c:v>
                </c:pt>
                <c:pt idx="11">
                  <c:v>#N/A</c:v>
                </c:pt>
                <c:pt idx="12">
                  <c:v>#N/A</c:v>
                </c:pt>
                <c:pt idx="13">
                  <c:v>73</c:v>
                </c:pt>
                <c:pt idx="14">
                  <c:v>#N/A</c:v>
                </c:pt>
              </c:numCache>
            </c:numRef>
          </c:val>
          <c:smooth val="0"/>
          <c:extLst xmlns:c16r2="http://schemas.microsoft.com/office/drawing/2015/06/chart">
            <c:ext xmlns:c16="http://schemas.microsoft.com/office/drawing/2014/chart" uri="{C3380CC4-5D6E-409C-BE32-E72D297353CC}">
              <c16:uniqueId val="{00000008-A51E-4479-95D9-6219DBB4C0D7}"/>
            </c:ext>
          </c:extLst>
        </c:ser>
        <c:dLbls>
          <c:showLegendKey val="0"/>
          <c:showVal val="0"/>
          <c:showCatName val="0"/>
          <c:showSerName val="0"/>
          <c:showPercent val="0"/>
          <c:showBubbleSize val="0"/>
        </c:dLbls>
        <c:marker val="1"/>
        <c:smooth val="0"/>
        <c:axId val="390725944"/>
        <c:axId val="390722416"/>
      </c:lineChart>
      <c:catAx>
        <c:axId val="390725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0722416"/>
        <c:crosses val="autoZero"/>
        <c:auto val="1"/>
        <c:lblAlgn val="ctr"/>
        <c:lblOffset val="100"/>
        <c:tickLblSkip val="1"/>
        <c:tickMarkSkip val="1"/>
        <c:noMultiLvlLbl val="0"/>
      </c:catAx>
      <c:valAx>
        <c:axId val="3907224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07259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5201</c:v>
                </c:pt>
                <c:pt idx="5">
                  <c:v>4829</c:v>
                </c:pt>
                <c:pt idx="8">
                  <c:v>4206</c:v>
                </c:pt>
                <c:pt idx="11">
                  <c:v>3978</c:v>
                </c:pt>
                <c:pt idx="14">
                  <c:v>3924</c:v>
                </c:pt>
              </c:numCache>
            </c:numRef>
          </c:val>
          <c:extLst xmlns:c16r2="http://schemas.microsoft.com/office/drawing/2015/06/chart">
            <c:ext xmlns:c16="http://schemas.microsoft.com/office/drawing/2014/chart" uri="{C3380CC4-5D6E-409C-BE32-E72D297353CC}">
              <c16:uniqueId val="{00000000-CD2E-4C14-A9AE-7C638CEAAF0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1659</c:v>
                </c:pt>
                <c:pt idx="5">
                  <c:v>1636</c:v>
                </c:pt>
                <c:pt idx="8">
                  <c:v>1491</c:v>
                </c:pt>
                <c:pt idx="11">
                  <c:v>1624</c:v>
                </c:pt>
                <c:pt idx="14">
                  <c:v>1602</c:v>
                </c:pt>
              </c:numCache>
            </c:numRef>
          </c:val>
          <c:extLst xmlns:c16r2="http://schemas.microsoft.com/office/drawing/2015/06/chart">
            <c:ext xmlns:c16="http://schemas.microsoft.com/office/drawing/2014/chart" uri="{C3380CC4-5D6E-409C-BE32-E72D297353CC}">
              <c16:uniqueId val="{00000001-CD2E-4C14-A9AE-7C638CEAAF0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2625</c:v>
                </c:pt>
                <c:pt idx="5">
                  <c:v>2498</c:v>
                </c:pt>
                <c:pt idx="8">
                  <c:v>2366</c:v>
                </c:pt>
                <c:pt idx="11">
                  <c:v>2017</c:v>
                </c:pt>
                <c:pt idx="14">
                  <c:v>2928</c:v>
                </c:pt>
              </c:numCache>
            </c:numRef>
          </c:val>
          <c:extLst xmlns:c16r2="http://schemas.microsoft.com/office/drawing/2015/06/chart">
            <c:ext xmlns:c16="http://schemas.microsoft.com/office/drawing/2014/chart" uri="{C3380CC4-5D6E-409C-BE32-E72D297353CC}">
              <c16:uniqueId val="{00000002-CD2E-4C14-A9AE-7C638CEAAF0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D2E-4C14-A9AE-7C638CEAAF0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D2E-4C14-A9AE-7C638CEAAF0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D2E-4C14-A9AE-7C638CEAAF0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1307</c:v>
                </c:pt>
                <c:pt idx="3">
                  <c:v>1271</c:v>
                </c:pt>
                <c:pt idx="6">
                  <c:v>1187</c:v>
                </c:pt>
                <c:pt idx="9">
                  <c:v>1154</c:v>
                </c:pt>
                <c:pt idx="12">
                  <c:v>1150</c:v>
                </c:pt>
              </c:numCache>
            </c:numRef>
          </c:val>
          <c:extLst xmlns:c16r2="http://schemas.microsoft.com/office/drawing/2015/06/chart">
            <c:ext xmlns:c16="http://schemas.microsoft.com/office/drawing/2014/chart" uri="{C3380CC4-5D6E-409C-BE32-E72D297353CC}">
              <c16:uniqueId val="{00000006-CD2E-4C14-A9AE-7C638CEAAF0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461</c:v>
                </c:pt>
                <c:pt idx="3">
                  <c:v>466</c:v>
                </c:pt>
                <c:pt idx="6">
                  <c:v>480</c:v>
                </c:pt>
                <c:pt idx="9">
                  <c:v>486</c:v>
                </c:pt>
                <c:pt idx="12">
                  <c:v>400</c:v>
                </c:pt>
              </c:numCache>
            </c:numRef>
          </c:val>
          <c:extLst xmlns:c16r2="http://schemas.microsoft.com/office/drawing/2015/06/chart">
            <c:ext xmlns:c16="http://schemas.microsoft.com/office/drawing/2014/chart" uri="{C3380CC4-5D6E-409C-BE32-E72D297353CC}">
              <c16:uniqueId val="{00000007-CD2E-4C14-A9AE-7C638CEAAF0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2555</c:v>
                </c:pt>
                <c:pt idx="3">
                  <c:v>2714</c:v>
                </c:pt>
                <c:pt idx="6">
                  <c:v>2753</c:v>
                </c:pt>
                <c:pt idx="9">
                  <c:v>2615</c:v>
                </c:pt>
                <c:pt idx="12">
                  <c:v>2092</c:v>
                </c:pt>
              </c:numCache>
            </c:numRef>
          </c:val>
          <c:extLst xmlns:c16r2="http://schemas.microsoft.com/office/drawing/2015/06/chart">
            <c:ext xmlns:c16="http://schemas.microsoft.com/office/drawing/2014/chart" uri="{C3380CC4-5D6E-409C-BE32-E72D297353CC}">
              <c16:uniqueId val="{00000008-CD2E-4C14-A9AE-7C638CEAAF0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150</c:v>
                </c:pt>
                <c:pt idx="3">
                  <c:v>107</c:v>
                </c:pt>
                <c:pt idx="6">
                  <c:v>47</c:v>
                </c:pt>
                <c:pt idx="9">
                  <c:v>1487</c:v>
                </c:pt>
                <c:pt idx="12">
                  <c:v>1226</c:v>
                </c:pt>
              </c:numCache>
            </c:numRef>
          </c:val>
          <c:extLst xmlns:c16r2="http://schemas.microsoft.com/office/drawing/2015/06/chart">
            <c:ext xmlns:c16="http://schemas.microsoft.com/office/drawing/2014/chart" uri="{C3380CC4-5D6E-409C-BE32-E72D297353CC}">
              <c16:uniqueId val="{00000009-CD2E-4C14-A9AE-7C638CEAAF0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2687</c:v>
                </c:pt>
                <c:pt idx="3">
                  <c:v>2277</c:v>
                </c:pt>
                <c:pt idx="6">
                  <c:v>1992</c:v>
                </c:pt>
                <c:pt idx="9">
                  <c:v>1748</c:v>
                </c:pt>
                <c:pt idx="12">
                  <c:v>2622</c:v>
                </c:pt>
              </c:numCache>
            </c:numRef>
          </c:val>
          <c:extLst xmlns:c16r2="http://schemas.microsoft.com/office/drawing/2015/06/chart">
            <c:ext xmlns:c16="http://schemas.microsoft.com/office/drawing/2014/chart" uri="{C3380CC4-5D6E-409C-BE32-E72D297353CC}">
              <c16:uniqueId val="{0000000A-CD2E-4C14-A9AE-7C638CEAAF00}"/>
            </c:ext>
          </c:extLst>
        </c:ser>
        <c:dLbls>
          <c:showLegendKey val="0"/>
          <c:showVal val="0"/>
          <c:showCatName val="0"/>
          <c:showSerName val="0"/>
          <c:showPercent val="0"/>
          <c:showBubbleSize val="0"/>
        </c:dLbls>
        <c:gapWidth val="100"/>
        <c:overlap val="100"/>
        <c:axId val="390726728"/>
        <c:axId val="3907275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D2E-4C14-A9AE-7C638CEAAF00}"/>
            </c:ext>
          </c:extLst>
        </c:ser>
        <c:dLbls>
          <c:showLegendKey val="0"/>
          <c:showVal val="0"/>
          <c:showCatName val="0"/>
          <c:showSerName val="0"/>
          <c:showPercent val="0"/>
          <c:showBubbleSize val="0"/>
        </c:dLbls>
        <c:marker val="1"/>
        <c:smooth val="0"/>
        <c:axId val="390726728"/>
        <c:axId val="390727512"/>
      </c:lineChart>
      <c:catAx>
        <c:axId val="390726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90727512"/>
        <c:crosses val="autoZero"/>
        <c:auto val="1"/>
        <c:lblAlgn val="ctr"/>
        <c:lblOffset val="100"/>
        <c:tickLblSkip val="1"/>
        <c:tickMarkSkip val="1"/>
        <c:noMultiLvlLbl val="0"/>
      </c:catAx>
      <c:valAx>
        <c:axId val="3907275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07267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1782</c:v>
                </c:pt>
                <c:pt idx="1">
                  <c:v>1678</c:v>
                </c:pt>
                <c:pt idx="2">
                  <c:v>1594</c:v>
                </c:pt>
              </c:numCache>
            </c:numRef>
          </c:val>
          <c:extLst xmlns:c16r2="http://schemas.microsoft.com/office/drawing/2015/06/chart">
            <c:ext xmlns:c16="http://schemas.microsoft.com/office/drawing/2014/chart" uri="{C3380CC4-5D6E-409C-BE32-E72D297353CC}">
              <c16:uniqueId val="{00000000-1148-45A7-9C7C-DB32F26E27F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0</c:v>
                </c:pt>
                <c:pt idx="1">
                  <c:v>0</c:v>
                </c:pt>
                <c:pt idx="2">
                  <c:v>100</c:v>
                </c:pt>
              </c:numCache>
            </c:numRef>
          </c:val>
          <c:extLst xmlns:c16r2="http://schemas.microsoft.com/office/drawing/2015/06/chart">
            <c:ext xmlns:c16="http://schemas.microsoft.com/office/drawing/2014/chart" uri="{C3380CC4-5D6E-409C-BE32-E72D297353CC}">
              <c16:uniqueId val="{00000001-1148-45A7-9C7C-DB32F26E27F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662</c:v>
                </c:pt>
                <c:pt idx="1">
                  <c:v>646</c:v>
                </c:pt>
                <c:pt idx="2">
                  <c:v>837</c:v>
                </c:pt>
              </c:numCache>
            </c:numRef>
          </c:val>
          <c:extLst xmlns:c16r2="http://schemas.microsoft.com/office/drawing/2015/06/chart">
            <c:ext xmlns:c16="http://schemas.microsoft.com/office/drawing/2014/chart" uri="{C3380CC4-5D6E-409C-BE32-E72D297353CC}">
              <c16:uniqueId val="{00000002-1148-45A7-9C7C-DB32F26E27F3}"/>
            </c:ext>
          </c:extLst>
        </c:ser>
        <c:dLbls>
          <c:showLegendKey val="0"/>
          <c:showVal val="0"/>
          <c:showCatName val="0"/>
          <c:showSerName val="0"/>
          <c:showPercent val="0"/>
          <c:showBubbleSize val="0"/>
        </c:dLbls>
        <c:gapWidth val="120"/>
        <c:overlap val="100"/>
        <c:axId val="390727904"/>
        <c:axId val="390728688"/>
      </c:barChart>
      <c:catAx>
        <c:axId val="390727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90728688"/>
        <c:crosses val="autoZero"/>
        <c:auto val="1"/>
        <c:lblAlgn val="ctr"/>
        <c:lblOffset val="100"/>
        <c:tickLblSkip val="1"/>
        <c:tickMarkSkip val="1"/>
        <c:noMultiLvlLbl val="0"/>
      </c:catAx>
      <c:valAx>
        <c:axId val="39072868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907279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栃木県芳賀町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一般会計の地方債については、償還が進んだことから元利償還金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減少しているが、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債務負担行為に基づく支出額が増額したことから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、総額では昨年度同様の金額となっている。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一般会計においては、令和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引き続き大型建設事業の本格工事の期間であり、地方債の借入の増加が見込まれる。事業の選択等を行い健全な財政運営に努めていく。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Ｐゴシック" panose="020B0600070205080204" pitchFamily="50" charset="-128"/>
              <a:ea typeface="ＭＳ Ｐゴシック" panose="020B0600070205080204" pitchFamily="50" charset="-128"/>
            </a:rPr>
            <a:t>減債基金については、令和元年度末時点では利用していない。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栃木県芳賀町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令和元年度までは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地方債の償還が進んだことから地方債残高は減少傾向にあ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令和２年度から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は大型建設事業の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工事の本格</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実施に伴って、地方債</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残高</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が増加してい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る。令和３年度も引き続き大型建設事業が続くため残高が増加する見込みである。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事業全体の精査を行い、適切な財政運営に努めていく。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栃木県芳賀町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・基金残高の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％を占める財政調整基金において、大型建設事業に充てるため昨年度より財政調整基金が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ている。教育施設等の長寿命化への準備金として、教育施設等整備基金に２００百万円積立を行った。また、後年度に増額する償還への対応のため、令和２年度は減債基金に１００百万円積立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及び教育施設等整備基金については、大型建設事業の継続実施や施設の長寿命化への対応のため、令和５年度まで計画的に減少していく見込みである。地域福祉基金と工業団地排水処理センター運営基金については、基金残高が年々減少しているため、事業内容の見直しを行い適切な運用を心掛け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・積立金額１位が、教育施設等整備基金で４７８百万円であり、教育施設の建て替えや更新・耐震工事などを行うためのもの。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・積立金額２位が、環境保全基金で２１３百万円であり、公害発生に伴う被害者救済に必要な資金の円滑な融資をはかるためのもの。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・積立金額３位が、地域福祉基金で８２百万円であり、高齢者の保健福祉の増進等地域福祉の向上に資する事業の財源に充てるためのもの。</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施設等整備基金については施設の老朽化等の対応に向け、令和２年度は２００百万円の積立を行った。また、森林環境譲与税２百万円を全額森林環境整備基金に積立を行った。地域福祉基金と排水処理センター運営基金については、事業の実施に不足する額の取崩しを行った。環境保全基金については、ここ数年は取り崩す予定がなく、ほぼ横ばいに推移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・教育施設等整備基金は、今後の施設の改修や建て替えなどの際に取り崩す予定である。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・地域福祉基金は、毎年実施している各種事業の財源として取り崩している。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LRT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整備事業や芳賀第２工業団地造成工事、大型ほ場整備といった複数年度に渡る大型建設事業の財源として令和元年度から財政調整基金から計画的に取崩をしており、今年度は５００百万円の取崩しを行った。繰越金等の積立を行った結果として昨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・今後３年間この状況は続く見込みである。補助金や財政措置のある地方債を有効活用し、財政調整基金からの取崩しを最小限に抑え、適正な残高を維持できるよう努めていく。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・将来の公債費償還に向けて令和２年度は減債基金に１００百万円積立を行った。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・令和４年度以降、借入を行った地方債の据置期間が終了し元利償還金の増加が見込まれるため、増加幅に注意しながら、適切な時期に取崩しを行い財政負担の軽減に活用していく。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栃木県芳賀町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15,612
15,435
70.16
12,693,166
11,894,325
443,210
5,305,422
2,622,401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工業団地を有し、立地企業からの税収により類似団体を上回る高い水準となっている。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景気の影響を受けやすいが、平成２７年度から横ばいの傾向にある。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45</xdr:row>
      <xdr:rowOff>134408</xdr:rowOff>
    </xdr:to>
    <xdr:cxnSp macro="">
      <xdr:nvCxnSpPr>
        <xdr:cNvPr id="64" name="直線コネクタ 63"/>
        <xdr:cNvCxnSpPr/>
      </xdr:nvCxnSpPr>
      <xdr:spPr>
        <a:xfrm flipV="1">
          <a:off x="4953000" y="6080125"/>
          <a:ext cx="0" cy="17695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xdr:cNvSpPr txBox="1"/>
      </xdr:nvSpPr>
      <xdr:spPr>
        <a:xfrm>
          <a:off x="5041900" y="78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xdr:cNvCxnSpPr/>
      </xdr:nvCxnSpPr>
      <xdr:spPr>
        <a:xfrm>
          <a:off x="4864100" y="784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7"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8" name="直線コネクタ 67"/>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35</xdr:row>
      <xdr:rowOff>79375</xdr:rowOff>
    </xdr:from>
    <xdr:to>
      <xdr:col>23</xdr:col>
      <xdr:colOff>133350</xdr:colOff>
      <xdr:row>35</xdr:row>
      <xdr:rowOff>99483</xdr:rowOff>
    </xdr:to>
    <xdr:cxnSp macro="">
      <xdr:nvCxnSpPr>
        <xdr:cNvPr id="69" name="直線コネクタ 68"/>
        <xdr:cNvCxnSpPr/>
      </xdr:nvCxnSpPr>
      <xdr:spPr>
        <a:xfrm flipV="1">
          <a:off x="4114800" y="608012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56744</xdr:rowOff>
    </xdr:from>
    <xdr:ext cx="762000" cy="259045"/>
    <xdr:sp macro="" textlink="">
      <xdr:nvSpPr>
        <xdr:cNvPr id="70" name="財政力平均値テキスト"/>
        <xdr:cNvSpPr txBox="1"/>
      </xdr:nvSpPr>
      <xdr:spPr>
        <a:xfrm>
          <a:off x="5041900" y="74290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84667</xdr:rowOff>
    </xdr:from>
    <xdr:to>
      <xdr:col>23</xdr:col>
      <xdr:colOff>184150</xdr:colOff>
      <xdr:row>44</xdr:row>
      <xdr:rowOff>14817</xdr:rowOff>
    </xdr:to>
    <xdr:sp macro="" textlink="">
      <xdr:nvSpPr>
        <xdr:cNvPr id="71" name="フローチャート: 判断 70"/>
        <xdr:cNvSpPr/>
      </xdr:nvSpPr>
      <xdr:spPr>
        <a:xfrm>
          <a:off x="4902200" y="745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35</xdr:row>
      <xdr:rowOff>99483</xdr:rowOff>
    </xdr:from>
    <xdr:to>
      <xdr:col>19</xdr:col>
      <xdr:colOff>133350</xdr:colOff>
      <xdr:row>35</xdr:row>
      <xdr:rowOff>119592</xdr:rowOff>
    </xdr:to>
    <xdr:cxnSp macro="">
      <xdr:nvCxnSpPr>
        <xdr:cNvPr id="72" name="直線コネクタ 71"/>
        <xdr:cNvCxnSpPr/>
      </xdr:nvCxnSpPr>
      <xdr:spPr>
        <a:xfrm flipV="1">
          <a:off x="3225800" y="61002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44450</xdr:rowOff>
    </xdr:from>
    <xdr:to>
      <xdr:col>19</xdr:col>
      <xdr:colOff>184150</xdr:colOff>
      <xdr:row>43</xdr:row>
      <xdr:rowOff>146050</xdr:rowOff>
    </xdr:to>
    <xdr:sp macro="" textlink="">
      <xdr:nvSpPr>
        <xdr:cNvPr id="73" name="フローチャート: 判断 72"/>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130827</xdr:rowOff>
    </xdr:from>
    <xdr:ext cx="736600" cy="259045"/>
    <xdr:sp macro="" textlink="">
      <xdr:nvSpPr>
        <xdr:cNvPr id="74" name="テキスト ボックス 73"/>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35</xdr:row>
      <xdr:rowOff>99483</xdr:rowOff>
    </xdr:from>
    <xdr:to>
      <xdr:col>15</xdr:col>
      <xdr:colOff>82550</xdr:colOff>
      <xdr:row>35</xdr:row>
      <xdr:rowOff>119592</xdr:rowOff>
    </xdr:to>
    <xdr:cxnSp macro="">
      <xdr:nvCxnSpPr>
        <xdr:cNvPr id="75" name="直線コネクタ 74"/>
        <xdr:cNvCxnSpPr/>
      </xdr:nvCxnSpPr>
      <xdr:spPr>
        <a:xfrm>
          <a:off x="2336800" y="61002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44450</xdr:rowOff>
    </xdr:from>
    <xdr:to>
      <xdr:col>15</xdr:col>
      <xdr:colOff>133350</xdr:colOff>
      <xdr:row>43</xdr:row>
      <xdr:rowOff>146050</xdr:rowOff>
    </xdr:to>
    <xdr:sp macro="" textlink="">
      <xdr:nvSpPr>
        <xdr:cNvPr id="76" name="フローチャート: 判断 75"/>
        <xdr:cNvSpPr/>
      </xdr:nvSpPr>
      <xdr:spPr>
        <a:xfrm>
          <a:off x="3175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130827</xdr:rowOff>
    </xdr:from>
    <xdr:ext cx="762000" cy="259045"/>
    <xdr:sp macro="" textlink="">
      <xdr:nvSpPr>
        <xdr:cNvPr id="77" name="テキスト ボックス 76"/>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35</xdr:row>
      <xdr:rowOff>79375</xdr:rowOff>
    </xdr:from>
    <xdr:to>
      <xdr:col>11</xdr:col>
      <xdr:colOff>31750</xdr:colOff>
      <xdr:row>35</xdr:row>
      <xdr:rowOff>99483</xdr:rowOff>
    </xdr:to>
    <xdr:cxnSp macro="">
      <xdr:nvCxnSpPr>
        <xdr:cNvPr id="78" name="直線コネクタ 77"/>
        <xdr:cNvCxnSpPr/>
      </xdr:nvCxnSpPr>
      <xdr:spPr>
        <a:xfrm>
          <a:off x="1447800" y="60801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44450</xdr:rowOff>
    </xdr:from>
    <xdr:to>
      <xdr:col>11</xdr:col>
      <xdr:colOff>82550</xdr:colOff>
      <xdr:row>43</xdr:row>
      <xdr:rowOff>146050</xdr:rowOff>
    </xdr:to>
    <xdr:sp macro="" textlink="">
      <xdr:nvSpPr>
        <xdr:cNvPr id="79" name="フローチャート: 判断 78"/>
        <xdr:cNvSpPr/>
      </xdr:nvSpPr>
      <xdr:spPr>
        <a:xfrm>
          <a:off x="2286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130827</xdr:rowOff>
    </xdr:from>
    <xdr:ext cx="762000" cy="259045"/>
    <xdr:sp macro="" textlink="">
      <xdr:nvSpPr>
        <xdr:cNvPr id="80" name="テキスト ボックス 79"/>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64558</xdr:rowOff>
    </xdr:from>
    <xdr:to>
      <xdr:col>7</xdr:col>
      <xdr:colOff>31750</xdr:colOff>
      <xdr:row>43</xdr:row>
      <xdr:rowOff>166158</xdr:rowOff>
    </xdr:to>
    <xdr:sp macro="" textlink="">
      <xdr:nvSpPr>
        <xdr:cNvPr id="81" name="フローチャート: 判断 80"/>
        <xdr:cNvSpPr/>
      </xdr:nvSpPr>
      <xdr:spPr>
        <a:xfrm>
          <a:off x="1397000" y="743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150935</xdr:rowOff>
    </xdr:from>
    <xdr:ext cx="762000" cy="259045"/>
    <xdr:sp macro="" textlink="">
      <xdr:nvSpPr>
        <xdr:cNvPr id="82" name="テキスト ボックス 81"/>
        <xdr:cNvSpPr txBox="1"/>
      </xdr:nvSpPr>
      <xdr:spPr>
        <a:xfrm>
          <a:off x="1066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35</xdr:row>
      <xdr:rowOff>28575</xdr:rowOff>
    </xdr:from>
    <xdr:to>
      <xdr:col>23</xdr:col>
      <xdr:colOff>184150</xdr:colOff>
      <xdr:row>35</xdr:row>
      <xdr:rowOff>130175</xdr:rowOff>
    </xdr:to>
    <xdr:sp macro="" textlink="">
      <xdr:nvSpPr>
        <xdr:cNvPr id="88" name="楕円 87"/>
        <xdr:cNvSpPr/>
      </xdr:nvSpPr>
      <xdr:spPr>
        <a:xfrm>
          <a:off x="4902200" y="602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34</xdr:row>
      <xdr:rowOff>121302</xdr:rowOff>
    </xdr:from>
    <xdr:ext cx="762000" cy="259045"/>
    <xdr:sp macro="" textlink="">
      <xdr:nvSpPr>
        <xdr:cNvPr id="89" name="財政力該当値テキスト"/>
        <xdr:cNvSpPr txBox="1"/>
      </xdr:nvSpPr>
      <xdr:spPr>
        <a:xfrm>
          <a:off x="5041900" y="595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35</xdr:row>
      <xdr:rowOff>48683</xdr:rowOff>
    </xdr:from>
    <xdr:to>
      <xdr:col>19</xdr:col>
      <xdr:colOff>184150</xdr:colOff>
      <xdr:row>35</xdr:row>
      <xdr:rowOff>150283</xdr:rowOff>
    </xdr:to>
    <xdr:sp macro="" textlink="">
      <xdr:nvSpPr>
        <xdr:cNvPr id="90" name="楕円 89"/>
        <xdr:cNvSpPr/>
      </xdr:nvSpPr>
      <xdr:spPr>
        <a:xfrm>
          <a:off x="4064000" y="604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33</xdr:row>
      <xdr:rowOff>160460</xdr:rowOff>
    </xdr:from>
    <xdr:ext cx="736600" cy="259045"/>
    <xdr:sp macro="" textlink="">
      <xdr:nvSpPr>
        <xdr:cNvPr id="91" name="テキスト ボックス 90"/>
        <xdr:cNvSpPr txBox="1"/>
      </xdr:nvSpPr>
      <xdr:spPr>
        <a:xfrm>
          <a:off x="3733800" y="5818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35</xdr:row>
      <xdr:rowOff>68792</xdr:rowOff>
    </xdr:from>
    <xdr:to>
      <xdr:col>15</xdr:col>
      <xdr:colOff>133350</xdr:colOff>
      <xdr:row>35</xdr:row>
      <xdr:rowOff>170392</xdr:rowOff>
    </xdr:to>
    <xdr:sp macro="" textlink="">
      <xdr:nvSpPr>
        <xdr:cNvPr id="92" name="楕円 91"/>
        <xdr:cNvSpPr/>
      </xdr:nvSpPr>
      <xdr:spPr>
        <a:xfrm>
          <a:off x="3175000" y="6069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34</xdr:row>
      <xdr:rowOff>9119</xdr:rowOff>
    </xdr:from>
    <xdr:ext cx="762000" cy="259045"/>
    <xdr:sp macro="" textlink="">
      <xdr:nvSpPr>
        <xdr:cNvPr id="93" name="テキスト ボックス 92"/>
        <xdr:cNvSpPr txBox="1"/>
      </xdr:nvSpPr>
      <xdr:spPr>
        <a:xfrm>
          <a:off x="2844800" y="5838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35</xdr:row>
      <xdr:rowOff>48683</xdr:rowOff>
    </xdr:from>
    <xdr:to>
      <xdr:col>11</xdr:col>
      <xdr:colOff>82550</xdr:colOff>
      <xdr:row>35</xdr:row>
      <xdr:rowOff>150283</xdr:rowOff>
    </xdr:to>
    <xdr:sp macro="" textlink="">
      <xdr:nvSpPr>
        <xdr:cNvPr id="94" name="楕円 93"/>
        <xdr:cNvSpPr/>
      </xdr:nvSpPr>
      <xdr:spPr>
        <a:xfrm>
          <a:off x="2286000" y="604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33</xdr:row>
      <xdr:rowOff>160460</xdr:rowOff>
    </xdr:from>
    <xdr:ext cx="762000" cy="259045"/>
    <xdr:sp macro="" textlink="">
      <xdr:nvSpPr>
        <xdr:cNvPr id="95" name="テキスト ボックス 94"/>
        <xdr:cNvSpPr txBox="1"/>
      </xdr:nvSpPr>
      <xdr:spPr>
        <a:xfrm>
          <a:off x="1955800" y="5818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35</xdr:row>
      <xdr:rowOff>28575</xdr:rowOff>
    </xdr:from>
    <xdr:to>
      <xdr:col>7</xdr:col>
      <xdr:colOff>31750</xdr:colOff>
      <xdr:row>35</xdr:row>
      <xdr:rowOff>130175</xdr:rowOff>
    </xdr:to>
    <xdr:sp macro="" textlink="">
      <xdr:nvSpPr>
        <xdr:cNvPr id="96" name="楕円 95"/>
        <xdr:cNvSpPr/>
      </xdr:nvSpPr>
      <xdr:spPr>
        <a:xfrm>
          <a:off x="1397000" y="602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33</xdr:row>
      <xdr:rowOff>140352</xdr:rowOff>
    </xdr:from>
    <xdr:ext cx="762000" cy="259045"/>
    <xdr:sp macro="" textlink="">
      <xdr:nvSpPr>
        <xdr:cNvPr id="97" name="テキスト ボックス 96"/>
        <xdr:cNvSpPr txBox="1"/>
      </xdr:nvSpPr>
      <xdr:spPr>
        <a:xfrm>
          <a:off x="1066800" y="5798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歳入では町税収入（法人税割）の増加、歳出では公債費の償還が進んだことから緩やかな改善傾向となっている。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127000</xdr:rowOff>
    </xdr:from>
    <xdr:to>
      <xdr:col>23</xdr:col>
      <xdr:colOff>133350</xdr:colOff>
      <xdr:row>66</xdr:row>
      <xdr:rowOff>4128</xdr:rowOff>
    </xdr:to>
    <xdr:cxnSp macro="">
      <xdr:nvCxnSpPr>
        <xdr:cNvPr id="123" name="直線コネクタ 122"/>
        <xdr:cNvCxnSpPr/>
      </xdr:nvCxnSpPr>
      <xdr:spPr>
        <a:xfrm flipV="1">
          <a:off x="4953000" y="10071100"/>
          <a:ext cx="0" cy="12487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147655</xdr:rowOff>
    </xdr:from>
    <xdr:ext cx="762000" cy="259045"/>
    <xdr:sp macro="" textlink="">
      <xdr:nvSpPr>
        <xdr:cNvPr id="124" name="財政構造の弾力性最小値テキスト"/>
        <xdr:cNvSpPr txBox="1"/>
      </xdr:nvSpPr>
      <xdr:spPr>
        <a:xfrm>
          <a:off x="5041900" y="11291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4128</xdr:rowOff>
    </xdr:from>
    <xdr:to>
      <xdr:col>24</xdr:col>
      <xdr:colOff>12700</xdr:colOff>
      <xdr:row>66</xdr:row>
      <xdr:rowOff>4128</xdr:rowOff>
    </xdr:to>
    <xdr:cxnSp macro="">
      <xdr:nvCxnSpPr>
        <xdr:cNvPr id="125" name="直線コネクタ 124"/>
        <xdr:cNvCxnSpPr/>
      </xdr:nvCxnSpPr>
      <xdr:spPr>
        <a:xfrm>
          <a:off x="4864100" y="1131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41927</xdr:rowOff>
    </xdr:from>
    <xdr:ext cx="762000" cy="259045"/>
    <xdr:sp macro="" textlink="">
      <xdr:nvSpPr>
        <xdr:cNvPr id="126" name="財政構造の弾力性最大値テキスト"/>
        <xdr:cNvSpPr txBox="1"/>
      </xdr:nvSpPr>
      <xdr:spPr>
        <a:xfrm>
          <a:off x="5041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127000</xdr:rowOff>
    </xdr:from>
    <xdr:to>
      <xdr:col>24</xdr:col>
      <xdr:colOff>12700</xdr:colOff>
      <xdr:row>58</xdr:row>
      <xdr:rowOff>127000</xdr:rowOff>
    </xdr:to>
    <xdr:cxnSp macro="">
      <xdr:nvCxnSpPr>
        <xdr:cNvPr id="127" name="直線コネクタ 126"/>
        <xdr:cNvCxnSpPr/>
      </xdr:nvCxnSpPr>
      <xdr:spPr>
        <a:xfrm>
          <a:off x="4864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127000</xdr:rowOff>
    </xdr:from>
    <xdr:to>
      <xdr:col>23</xdr:col>
      <xdr:colOff>133350</xdr:colOff>
      <xdr:row>59</xdr:row>
      <xdr:rowOff>21907</xdr:rowOff>
    </xdr:to>
    <xdr:cxnSp macro="">
      <xdr:nvCxnSpPr>
        <xdr:cNvPr id="128" name="直線コネクタ 127"/>
        <xdr:cNvCxnSpPr/>
      </xdr:nvCxnSpPr>
      <xdr:spPr>
        <a:xfrm flipV="1">
          <a:off x="4114800" y="10071100"/>
          <a:ext cx="8382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50182</xdr:rowOff>
    </xdr:from>
    <xdr:ext cx="762000" cy="259045"/>
    <xdr:sp macro="" textlink="">
      <xdr:nvSpPr>
        <xdr:cNvPr id="129" name="財政構造の弾力性平均値テキスト"/>
        <xdr:cNvSpPr txBox="1"/>
      </xdr:nvSpPr>
      <xdr:spPr>
        <a:xfrm>
          <a:off x="5041900" y="106800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78105</xdr:rowOff>
    </xdr:from>
    <xdr:to>
      <xdr:col>23</xdr:col>
      <xdr:colOff>184150</xdr:colOff>
      <xdr:row>63</xdr:row>
      <xdr:rowOff>8255</xdr:rowOff>
    </xdr:to>
    <xdr:sp macro="" textlink="">
      <xdr:nvSpPr>
        <xdr:cNvPr id="130" name="フローチャート: 判断 129"/>
        <xdr:cNvSpPr/>
      </xdr:nvSpPr>
      <xdr:spPr>
        <a:xfrm>
          <a:off x="49022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21907</xdr:rowOff>
    </xdr:from>
    <xdr:to>
      <xdr:col>19</xdr:col>
      <xdr:colOff>133350</xdr:colOff>
      <xdr:row>59</xdr:row>
      <xdr:rowOff>142557</xdr:rowOff>
    </xdr:to>
    <xdr:cxnSp macro="">
      <xdr:nvCxnSpPr>
        <xdr:cNvPr id="131" name="直線コネクタ 130"/>
        <xdr:cNvCxnSpPr/>
      </xdr:nvCxnSpPr>
      <xdr:spPr>
        <a:xfrm flipV="1">
          <a:off x="3225800" y="1013745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120332</xdr:rowOff>
    </xdr:from>
    <xdr:to>
      <xdr:col>19</xdr:col>
      <xdr:colOff>184150</xdr:colOff>
      <xdr:row>63</xdr:row>
      <xdr:rowOff>50482</xdr:rowOff>
    </xdr:to>
    <xdr:sp macro="" textlink="">
      <xdr:nvSpPr>
        <xdr:cNvPr id="132" name="フローチャート: 判断 131"/>
        <xdr:cNvSpPr/>
      </xdr:nvSpPr>
      <xdr:spPr>
        <a:xfrm>
          <a:off x="4064000" y="1075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35259</xdr:rowOff>
    </xdr:from>
    <xdr:ext cx="736600" cy="259045"/>
    <xdr:sp macro="" textlink="">
      <xdr:nvSpPr>
        <xdr:cNvPr id="133" name="テキスト ボックス 132"/>
        <xdr:cNvSpPr txBox="1"/>
      </xdr:nvSpPr>
      <xdr:spPr>
        <a:xfrm>
          <a:off x="3733800" y="10836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130493</xdr:rowOff>
    </xdr:from>
    <xdr:to>
      <xdr:col>15</xdr:col>
      <xdr:colOff>82550</xdr:colOff>
      <xdr:row>59</xdr:row>
      <xdr:rowOff>142557</xdr:rowOff>
    </xdr:to>
    <xdr:cxnSp macro="">
      <xdr:nvCxnSpPr>
        <xdr:cNvPr id="134" name="直線コネクタ 133"/>
        <xdr:cNvCxnSpPr/>
      </xdr:nvCxnSpPr>
      <xdr:spPr>
        <a:xfrm>
          <a:off x="2336800" y="10246043"/>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126365</xdr:rowOff>
    </xdr:from>
    <xdr:to>
      <xdr:col>15</xdr:col>
      <xdr:colOff>133350</xdr:colOff>
      <xdr:row>63</xdr:row>
      <xdr:rowOff>56515</xdr:rowOff>
    </xdr:to>
    <xdr:sp macro="" textlink="">
      <xdr:nvSpPr>
        <xdr:cNvPr id="135" name="フローチャート: 判断 134"/>
        <xdr:cNvSpPr/>
      </xdr:nvSpPr>
      <xdr:spPr>
        <a:xfrm>
          <a:off x="3175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41292</xdr:rowOff>
    </xdr:from>
    <xdr:ext cx="762000" cy="259045"/>
    <xdr:sp macro="" textlink="">
      <xdr:nvSpPr>
        <xdr:cNvPr id="136" name="テキスト ボックス 135"/>
        <xdr:cNvSpPr txBox="1"/>
      </xdr:nvSpPr>
      <xdr:spPr>
        <a:xfrm>
          <a:off x="2844800" y="10842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130493</xdr:rowOff>
    </xdr:from>
    <xdr:to>
      <xdr:col>11</xdr:col>
      <xdr:colOff>31750</xdr:colOff>
      <xdr:row>60</xdr:row>
      <xdr:rowOff>55563</xdr:rowOff>
    </xdr:to>
    <xdr:cxnSp macro="">
      <xdr:nvCxnSpPr>
        <xdr:cNvPr id="137" name="直線コネクタ 136"/>
        <xdr:cNvCxnSpPr/>
      </xdr:nvCxnSpPr>
      <xdr:spPr>
        <a:xfrm flipV="1">
          <a:off x="1447800" y="10246043"/>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96203</xdr:rowOff>
    </xdr:from>
    <xdr:to>
      <xdr:col>11</xdr:col>
      <xdr:colOff>82550</xdr:colOff>
      <xdr:row>63</xdr:row>
      <xdr:rowOff>26353</xdr:rowOff>
    </xdr:to>
    <xdr:sp macro="" textlink="">
      <xdr:nvSpPr>
        <xdr:cNvPr id="138" name="フローチャート: 判断 137"/>
        <xdr:cNvSpPr/>
      </xdr:nvSpPr>
      <xdr:spPr>
        <a:xfrm>
          <a:off x="2286000" y="1072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11130</xdr:rowOff>
    </xdr:from>
    <xdr:ext cx="762000" cy="259045"/>
    <xdr:sp macro="" textlink="">
      <xdr:nvSpPr>
        <xdr:cNvPr id="139" name="テキスト ボックス 138"/>
        <xdr:cNvSpPr txBox="1"/>
      </xdr:nvSpPr>
      <xdr:spPr>
        <a:xfrm>
          <a:off x="1955800" y="10812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11747</xdr:rowOff>
    </xdr:from>
    <xdr:to>
      <xdr:col>7</xdr:col>
      <xdr:colOff>31750</xdr:colOff>
      <xdr:row>62</xdr:row>
      <xdr:rowOff>113347</xdr:rowOff>
    </xdr:to>
    <xdr:sp macro="" textlink="">
      <xdr:nvSpPr>
        <xdr:cNvPr id="140" name="フローチャート: 判断 139"/>
        <xdr:cNvSpPr/>
      </xdr:nvSpPr>
      <xdr:spPr>
        <a:xfrm>
          <a:off x="1397000" y="10641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98124</xdr:rowOff>
    </xdr:from>
    <xdr:ext cx="762000" cy="259045"/>
    <xdr:sp macro="" textlink="">
      <xdr:nvSpPr>
        <xdr:cNvPr id="141" name="テキスト ボックス 140"/>
        <xdr:cNvSpPr txBox="1"/>
      </xdr:nvSpPr>
      <xdr:spPr>
        <a:xfrm>
          <a:off x="1066800" y="10728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58</xdr:row>
      <xdr:rowOff>76200</xdr:rowOff>
    </xdr:from>
    <xdr:to>
      <xdr:col>23</xdr:col>
      <xdr:colOff>184150</xdr:colOff>
      <xdr:row>59</xdr:row>
      <xdr:rowOff>6350</xdr:rowOff>
    </xdr:to>
    <xdr:sp macro="" textlink="">
      <xdr:nvSpPr>
        <xdr:cNvPr id="147" name="楕円 146"/>
        <xdr:cNvSpPr/>
      </xdr:nvSpPr>
      <xdr:spPr>
        <a:xfrm>
          <a:off x="4902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57</xdr:row>
      <xdr:rowOff>168927</xdr:rowOff>
    </xdr:from>
    <xdr:ext cx="762000" cy="259045"/>
    <xdr:sp macro="" textlink="">
      <xdr:nvSpPr>
        <xdr:cNvPr id="148" name="財政構造の弾力性該当値テキスト"/>
        <xdr:cNvSpPr txBox="1"/>
      </xdr:nvSpPr>
      <xdr:spPr>
        <a:xfrm>
          <a:off x="50419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58</xdr:row>
      <xdr:rowOff>142557</xdr:rowOff>
    </xdr:from>
    <xdr:to>
      <xdr:col>19</xdr:col>
      <xdr:colOff>184150</xdr:colOff>
      <xdr:row>59</xdr:row>
      <xdr:rowOff>72707</xdr:rowOff>
    </xdr:to>
    <xdr:sp macro="" textlink="">
      <xdr:nvSpPr>
        <xdr:cNvPr id="149" name="楕円 148"/>
        <xdr:cNvSpPr/>
      </xdr:nvSpPr>
      <xdr:spPr>
        <a:xfrm>
          <a:off x="4064000" y="10086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82884</xdr:rowOff>
    </xdr:from>
    <xdr:ext cx="736600" cy="259045"/>
    <xdr:sp macro="" textlink="">
      <xdr:nvSpPr>
        <xdr:cNvPr id="150" name="テキスト ボックス 149"/>
        <xdr:cNvSpPr txBox="1"/>
      </xdr:nvSpPr>
      <xdr:spPr>
        <a:xfrm>
          <a:off x="3733800" y="985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91757</xdr:rowOff>
    </xdr:from>
    <xdr:to>
      <xdr:col>15</xdr:col>
      <xdr:colOff>133350</xdr:colOff>
      <xdr:row>60</xdr:row>
      <xdr:rowOff>21907</xdr:rowOff>
    </xdr:to>
    <xdr:sp macro="" textlink="">
      <xdr:nvSpPr>
        <xdr:cNvPr id="151" name="楕円 150"/>
        <xdr:cNvSpPr/>
      </xdr:nvSpPr>
      <xdr:spPr>
        <a:xfrm>
          <a:off x="3175000" y="10207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32084</xdr:rowOff>
    </xdr:from>
    <xdr:ext cx="762000" cy="259045"/>
    <xdr:sp macro="" textlink="">
      <xdr:nvSpPr>
        <xdr:cNvPr id="152" name="テキスト ボックス 151"/>
        <xdr:cNvSpPr txBox="1"/>
      </xdr:nvSpPr>
      <xdr:spPr>
        <a:xfrm>
          <a:off x="2844800" y="9976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79693</xdr:rowOff>
    </xdr:from>
    <xdr:to>
      <xdr:col>11</xdr:col>
      <xdr:colOff>82550</xdr:colOff>
      <xdr:row>60</xdr:row>
      <xdr:rowOff>9843</xdr:rowOff>
    </xdr:to>
    <xdr:sp macro="" textlink="">
      <xdr:nvSpPr>
        <xdr:cNvPr id="153" name="楕円 152"/>
        <xdr:cNvSpPr/>
      </xdr:nvSpPr>
      <xdr:spPr>
        <a:xfrm>
          <a:off x="2286000" y="1019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20020</xdr:rowOff>
    </xdr:from>
    <xdr:ext cx="762000" cy="259045"/>
    <xdr:sp macro="" textlink="">
      <xdr:nvSpPr>
        <xdr:cNvPr id="154" name="テキスト ボックス 153"/>
        <xdr:cNvSpPr txBox="1"/>
      </xdr:nvSpPr>
      <xdr:spPr>
        <a:xfrm>
          <a:off x="1955800" y="996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4763</xdr:rowOff>
    </xdr:from>
    <xdr:to>
      <xdr:col>7</xdr:col>
      <xdr:colOff>31750</xdr:colOff>
      <xdr:row>60</xdr:row>
      <xdr:rowOff>106363</xdr:rowOff>
    </xdr:to>
    <xdr:sp macro="" textlink="">
      <xdr:nvSpPr>
        <xdr:cNvPr id="155" name="楕円 154"/>
        <xdr:cNvSpPr/>
      </xdr:nvSpPr>
      <xdr:spPr>
        <a:xfrm>
          <a:off x="1397000" y="1029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116540</xdr:rowOff>
    </xdr:from>
    <xdr:ext cx="762000" cy="259045"/>
    <xdr:sp macro="" textlink="">
      <xdr:nvSpPr>
        <xdr:cNvPr id="156" name="テキスト ボックス 155"/>
        <xdr:cNvSpPr txBox="1"/>
      </xdr:nvSpPr>
      <xdr:spPr>
        <a:xfrm>
          <a:off x="1066800" y="10060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[184,035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人件費は職員の退職による新陳代謝が進んだため減少したが、物件費では社会基盤整備等に要する費用が多かったことから、昨年同様となっている。</a:t>
          </a: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3" name="直線コネクタ 172"/>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4" name="テキスト ボックス 173"/>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5" name="直線コネクタ 174"/>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6" name="テキスト ボックス 175"/>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7" name="直線コネクタ 176"/>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8" name="テキスト ボックス 177"/>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79" name="直線コネクタ 178"/>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0" name="テキスト ボックス 179"/>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1" name="直線コネクタ 18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131978</xdr:rowOff>
    </xdr:from>
    <xdr:to>
      <xdr:col>23</xdr:col>
      <xdr:colOff>133350</xdr:colOff>
      <xdr:row>87</xdr:row>
      <xdr:rowOff>148802</xdr:rowOff>
    </xdr:to>
    <xdr:cxnSp macro="">
      <xdr:nvCxnSpPr>
        <xdr:cNvPr id="184" name="直線コネクタ 183"/>
        <xdr:cNvCxnSpPr/>
      </xdr:nvCxnSpPr>
      <xdr:spPr>
        <a:xfrm flipV="1">
          <a:off x="4953000" y="14019428"/>
          <a:ext cx="0" cy="10455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120879</xdr:rowOff>
    </xdr:from>
    <xdr:ext cx="762000" cy="259045"/>
    <xdr:sp macro="" textlink="">
      <xdr:nvSpPr>
        <xdr:cNvPr id="185" name="人件費・物件費等の状況最小値テキスト"/>
        <xdr:cNvSpPr txBox="1"/>
      </xdr:nvSpPr>
      <xdr:spPr>
        <a:xfrm>
          <a:off x="5041900" y="15037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87</xdr:row>
      <xdr:rowOff>148802</xdr:rowOff>
    </xdr:from>
    <xdr:to>
      <xdr:col>24</xdr:col>
      <xdr:colOff>12700</xdr:colOff>
      <xdr:row>87</xdr:row>
      <xdr:rowOff>148802</xdr:rowOff>
    </xdr:to>
    <xdr:cxnSp macro="">
      <xdr:nvCxnSpPr>
        <xdr:cNvPr id="186" name="直線コネクタ 185"/>
        <xdr:cNvCxnSpPr/>
      </xdr:nvCxnSpPr>
      <xdr:spPr>
        <a:xfrm>
          <a:off x="4864100" y="15064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46905</xdr:rowOff>
    </xdr:from>
    <xdr:ext cx="762000" cy="259045"/>
    <xdr:sp macro="" textlink="">
      <xdr:nvSpPr>
        <xdr:cNvPr id="187" name="人件費・物件費等の状況最大値テキスト"/>
        <xdr:cNvSpPr txBox="1"/>
      </xdr:nvSpPr>
      <xdr:spPr>
        <a:xfrm>
          <a:off x="5041900" y="13762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131978</xdr:rowOff>
    </xdr:from>
    <xdr:to>
      <xdr:col>24</xdr:col>
      <xdr:colOff>12700</xdr:colOff>
      <xdr:row>81</xdr:row>
      <xdr:rowOff>131978</xdr:rowOff>
    </xdr:to>
    <xdr:cxnSp macro="">
      <xdr:nvCxnSpPr>
        <xdr:cNvPr id="188" name="直線コネクタ 187"/>
        <xdr:cNvCxnSpPr/>
      </xdr:nvCxnSpPr>
      <xdr:spPr>
        <a:xfrm>
          <a:off x="4864100" y="1401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177</xdr:rowOff>
    </xdr:from>
    <xdr:to>
      <xdr:col>23</xdr:col>
      <xdr:colOff>133350</xdr:colOff>
      <xdr:row>83</xdr:row>
      <xdr:rowOff>56304</xdr:rowOff>
    </xdr:to>
    <xdr:cxnSp macro="">
      <xdr:nvCxnSpPr>
        <xdr:cNvPr id="189" name="直線コネクタ 188"/>
        <xdr:cNvCxnSpPr/>
      </xdr:nvCxnSpPr>
      <xdr:spPr>
        <a:xfrm>
          <a:off x="4114800" y="14230527"/>
          <a:ext cx="838200" cy="5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51526</xdr:rowOff>
    </xdr:from>
    <xdr:ext cx="762000" cy="259045"/>
    <xdr:sp macro="" textlink="">
      <xdr:nvSpPr>
        <xdr:cNvPr id="190" name="人件費・物件費等の状況平均値テキスト"/>
        <xdr:cNvSpPr txBox="1"/>
      </xdr:nvSpPr>
      <xdr:spPr>
        <a:xfrm>
          <a:off x="5041900" y="144533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79449</xdr:rowOff>
    </xdr:from>
    <xdr:to>
      <xdr:col>23</xdr:col>
      <xdr:colOff>184150</xdr:colOff>
      <xdr:row>85</xdr:row>
      <xdr:rowOff>9599</xdr:rowOff>
    </xdr:to>
    <xdr:sp macro="" textlink="">
      <xdr:nvSpPr>
        <xdr:cNvPr id="191" name="フローチャート: 判断 190"/>
        <xdr:cNvSpPr/>
      </xdr:nvSpPr>
      <xdr:spPr>
        <a:xfrm>
          <a:off x="4902200" y="14481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177</xdr:rowOff>
    </xdr:from>
    <xdr:to>
      <xdr:col>19</xdr:col>
      <xdr:colOff>133350</xdr:colOff>
      <xdr:row>83</xdr:row>
      <xdr:rowOff>2991</xdr:rowOff>
    </xdr:to>
    <xdr:cxnSp macro="">
      <xdr:nvCxnSpPr>
        <xdr:cNvPr id="192" name="直線コネクタ 191"/>
        <xdr:cNvCxnSpPr/>
      </xdr:nvCxnSpPr>
      <xdr:spPr>
        <a:xfrm flipV="1">
          <a:off x="3225800" y="14230527"/>
          <a:ext cx="889000" cy="2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93255</xdr:rowOff>
    </xdr:from>
    <xdr:to>
      <xdr:col>19</xdr:col>
      <xdr:colOff>184150</xdr:colOff>
      <xdr:row>84</xdr:row>
      <xdr:rowOff>23405</xdr:rowOff>
    </xdr:to>
    <xdr:sp macro="" textlink="">
      <xdr:nvSpPr>
        <xdr:cNvPr id="193" name="フローチャート: 判断 192"/>
        <xdr:cNvSpPr/>
      </xdr:nvSpPr>
      <xdr:spPr>
        <a:xfrm>
          <a:off x="4064000" y="1432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8182</xdr:rowOff>
    </xdr:from>
    <xdr:ext cx="736600" cy="259045"/>
    <xdr:sp macro="" textlink="">
      <xdr:nvSpPr>
        <xdr:cNvPr id="194" name="テキスト ボックス 193"/>
        <xdr:cNvSpPr txBox="1"/>
      </xdr:nvSpPr>
      <xdr:spPr>
        <a:xfrm>
          <a:off x="3733800" y="14409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150089</xdr:rowOff>
    </xdr:from>
    <xdr:to>
      <xdr:col>15</xdr:col>
      <xdr:colOff>82550</xdr:colOff>
      <xdr:row>83</xdr:row>
      <xdr:rowOff>2991</xdr:rowOff>
    </xdr:to>
    <xdr:cxnSp macro="">
      <xdr:nvCxnSpPr>
        <xdr:cNvPr id="195" name="直線コネクタ 194"/>
        <xdr:cNvCxnSpPr/>
      </xdr:nvCxnSpPr>
      <xdr:spPr>
        <a:xfrm>
          <a:off x="2336800" y="14208989"/>
          <a:ext cx="889000" cy="24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91126</xdr:rowOff>
    </xdr:from>
    <xdr:to>
      <xdr:col>15</xdr:col>
      <xdr:colOff>133350</xdr:colOff>
      <xdr:row>84</xdr:row>
      <xdr:rowOff>21276</xdr:rowOff>
    </xdr:to>
    <xdr:sp macro="" textlink="">
      <xdr:nvSpPr>
        <xdr:cNvPr id="196" name="フローチャート: 判断 195"/>
        <xdr:cNvSpPr/>
      </xdr:nvSpPr>
      <xdr:spPr>
        <a:xfrm>
          <a:off x="3175000" y="143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6053</xdr:rowOff>
    </xdr:from>
    <xdr:ext cx="762000" cy="259045"/>
    <xdr:sp macro="" textlink="">
      <xdr:nvSpPr>
        <xdr:cNvPr id="197" name="テキスト ボックス 196"/>
        <xdr:cNvSpPr txBox="1"/>
      </xdr:nvSpPr>
      <xdr:spPr>
        <a:xfrm>
          <a:off x="2844800" y="14407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150089</xdr:rowOff>
    </xdr:from>
    <xdr:to>
      <xdr:col>11</xdr:col>
      <xdr:colOff>31750</xdr:colOff>
      <xdr:row>82</xdr:row>
      <xdr:rowOff>157935</xdr:rowOff>
    </xdr:to>
    <xdr:cxnSp macro="">
      <xdr:nvCxnSpPr>
        <xdr:cNvPr id="198" name="直線コネクタ 197"/>
        <xdr:cNvCxnSpPr/>
      </xdr:nvCxnSpPr>
      <xdr:spPr>
        <a:xfrm flipV="1">
          <a:off x="1447800" y="14208989"/>
          <a:ext cx="889000" cy="7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30868</xdr:rowOff>
    </xdr:from>
    <xdr:to>
      <xdr:col>11</xdr:col>
      <xdr:colOff>82550</xdr:colOff>
      <xdr:row>83</xdr:row>
      <xdr:rowOff>132468</xdr:rowOff>
    </xdr:to>
    <xdr:sp macro="" textlink="">
      <xdr:nvSpPr>
        <xdr:cNvPr id="199" name="フローチャート: 判断 198"/>
        <xdr:cNvSpPr/>
      </xdr:nvSpPr>
      <xdr:spPr>
        <a:xfrm>
          <a:off x="2286000" y="1426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117245</xdr:rowOff>
    </xdr:from>
    <xdr:ext cx="762000" cy="259045"/>
    <xdr:sp macro="" textlink="">
      <xdr:nvSpPr>
        <xdr:cNvPr id="200" name="テキスト ボックス 199"/>
        <xdr:cNvSpPr txBox="1"/>
      </xdr:nvSpPr>
      <xdr:spPr>
        <a:xfrm>
          <a:off x="1955800" y="14347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12162</xdr:rowOff>
    </xdr:from>
    <xdr:to>
      <xdr:col>7</xdr:col>
      <xdr:colOff>31750</xdr:colOff>
      <xdr:row>83</xdr:row>
      <xdr:rowOff>113762</xdr:rowOff>
    </xdr:to>
    <xdr:sp macro="" textlink="">
      <xdr:nvSpPr>
        <xdr:cNvPr id="201" name="フローチャート: 判断 200"/>
        <xdr:cNvSpPr/>
      </xdr:nvSpPr>
      <xdr:spPr>
        <a:xfrm>
          <a:off x="1397000" y="14242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98539</xdr:rowOff>
    </xdr:from>
    <xdr:ext cx="762000" cy="259045"/>
    <xdr:sp macro="" textlink="">
      <xdr:nvSpPr>
        <xdr:cNvPr id="202" name="テキスト ボックス 201"/>
        <xdr:cNvSpPr txBox="1"/>
      </xdr:nvSpPr>
      <xdr:spPr>
        <a:xfrm>
          <a:off x="1066800" y="1432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5504</xdr:rowOff>
    </xdr:from>
    <xdr:to>
      <xdr:col>23</xdr:col>
      <xdr:colOff>184150</xdr:colOff>
      <xdr:row>83</xdr:row>
      <xdr:rowOff>107104</xdr:rowOff>
    </xdr:to>
    <xdr:sp macro="" textlink="">
      <xdr:nvSpPr>
        <xdr:cNvPr id="208" name="楕円 207"/>
        <xdr:cNvSpPr/>
      </xdr:nvSpPr>
      <xdr:spPr>
        <a:xfrm>
          <a:off x="4902200" y="14235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22031</xdr:rowOff>
    </xdr:from>
    <xdr:ext cx="762000" cy="259045"/>
    <xdr:sp macro="" textlink="">
      <xdr:nvSpPr>
        <xdr:cNvPr id="209" name="人件費・物件費等の状況該当値テキスト"/>
        <xdr:cNvSpPr txBox="1"/>
      </xdr:nvSpPr>
      <xdr:spPr>
        <a:xfrm>
          <a:off x="5041900" y="14080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120827</xdr:rowOff>
    </xdr:from>
    <xdr:to>
      <xdr:col>19</xdr:col>
      <xdr:colOff>184150</xdr:colOff>
      <xdr:row>83</xdr:row>
      <xdr:rowOff>50977</xdr:rowOff>
    </xdr:to>
    <xdr:sp macro="" textlink="">
      <xdr:nvSpPr>
        <xdr:cNvPr id="210" name="楕円 209"/>
        <xdr:cNvSpPr/>
      </xdr:nvSpPr>
      <xdr:spPr>
        <a:xfrm>
          <a:off x="4064000" y="14179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61154</xdr:rowOff>
    </xdr:from>
    <xdr:ext cx="736600" cy="259045"/>
    <xdr:sp macro="" textlink="">
      <xdr:nvSpPr>
        <xdr:cNvPr id="211" name="テキスト ボックス 210"/>
        <xdr:cNvSpPr txBox="1"/>
      </xdr:nvSpPr>
      <xdr:spPr>
        <a:xfrm>
          <a:off x="3733800" y="13948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123641</xdr:rowOff>
    </xdr:from>
    <xdr:to>
      <xdr:col>15</xdr:col>
      <xdr:colOff>133350</xdr:colOff>
      <xdr:row>83</xdr:row>
      <xdr:rowOff>53791</xdr:rowOff>
    </xdr:to>
    <xdr:sp macro="" textlink="">
      <xdr:nvSpPr>
        <xdr:cNvPr id="212" name="楕円 211"/>
        <xdr:cNvSpPr/>
      </xdr:nvSpPr>
      <xdr:spPr>
        <a:xfrm>
          <a:off x="3175000" y="14182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63968</xdr:rowOff>
    </xdr:from>
    <xdr:ext cx="762000" cy="259045"/>
    <xdr:sp macro="" textlink="">
      <xdr:nvSpPr>
        <xdr:cNvPr id="213" name="テキスト ボックス 212"/>
        <xdr:cNvSpPr txBox="1"/>
      </xdr:nvSpPr>
      <xdr:spPr>
        <a:xfrm>
          <a:off x="2844800" y="13951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99289</xdr:rowOff>
    </xdr:from>
    <xdr:to>
      <xdr:col>11</xdr:col>
      <xdr:colOff>82550</xdr:colOff>
      <xdr:row>83</xdr:row>
      <xdr:rowOff>29439</xdr:rowOff>
    </xdr:to>
    <xdr:sp macro="" textlink="">
      <xdr:nvSpPr>
        <xdr:cNvPr id="214" name="楕円 213"/>
        <xdr:cNvSpPr/>
      </xdr:nvSpPr>
      <xdr:spPr>
        <a:xfrm>
          <a:off x="2286000" y="1415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39616</xdr:rowOff>
    </xdr:from>
    <xdr:ext cx="762000" cy="259045"/>
    <xdr:sp macro="" textlink="">
      <xdr:nvSpPr>
        <xdr:cNvPr id="215" name="テキスト ボックス 214"/>
        <xdr:cNvSpPr txBox="1"/>
      </xdr:nvSpPr>
      <xdr:spPr>
        <a:xfrm>
          <a:off x="1955800" y="139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107135</xdr:rowOff>
    </xdr:from>
    <xdr:to>
      <xdr:col>7</xdr:col>
      <xdr:colOff>31750</xdr:colOff>
      <xdr:row>83</xdr:row>
      <xdr:rowOff>37285</xdr:rowOff>
    </xdr:to>
    <xdr:sp macro="" textlink="">
      <xdr:nvSpPr>
        <xdr:cNvPr id="216" name="楕円 215"/>
        <xdr:cNvSpPr/>
      </xdr:nvSpPr>
      <xdr:spPr>
        <a:xfrm>
          <a:off x="1397000" y="1416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47462</xdr:rowOff>
    </xdr:from>
    <xdr:ext cx="762000" cy="259045"/>
    <xdr:sp macro="" textlink="">
      <xdr:nvSpPr>
        <xdr:cNvPr id="217" name="テキスト ボックス 216"/>
        <xdr:cNvSpPr txBox="1"/>
      </xdr:nvSpPr>
      <xdr:spPr>
        <a:xfrm>
          <a:off x="1066800" y="13934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類似団体より高い水準にある。今後の動向を注視しつつ、給与体系や職員管理の適正化に努める。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3" name="直線コネクタ 23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4" name="テキスト ボックス 23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5" name="直線コネクタ 23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6" name="テキスト ボックス 23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7" name="直線コネクタ 23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8" name="テキスト ボックス 23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39" name="直線コネクタ 23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0" name="テキスト ボックス 23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1" name="直線コネクタ 24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2" name="テキスト ボックス 24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60678</xdr:rowOff>
    </xdr:from>
    <xdr:to>
      <xdr:col>81</xdr:col>
      <xdr:colOff>44450</xdr:colOff>
      <xdr:row>89</xdr:row>
      <xdr:rowOff>83255</xdr:rowOff>
    </xdr:to>
    <xdr:cxnSp macro="">
      <xdr:nvCxnSpPr>
        <xdr:cNvPr id="246" name="直線コネクタ 245"/>
        <xdr:cNvCxnSpPr/>
      </xdr:nvCxnSpPr>
      <xdr:spPr>
        <a:xfrm flipV="1">
          <a:off x="17018000" y="13948128"/>
          <a:ext cx="0" cy="13941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55332</xdr:rowOff>
    </xdr:from>
    <xdr:ext cx="762000" cy="259045"/>
    <xdr:sp macro="" textlink="">
      <xdr:nvSpPr>
        <xdr:cNvPr id="247" name="給与水準   （国との比較）最小値テキスト"/>
        <xdr:cNvSpPr txBox="1"/>
      </xdr:nvSpPr>
      <xdr:spPr>
        <a:xfrm>
          <a:off x="17106900" y="1531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83255</xdr:rowOff>
    </xdr:from>
    <xdr:to>
      <xdr:col>81</xdr:col>
      <xdr:colOff>133350</xdr:colOff>
      <xdr:row>89</xdr:row>
      <xdr:rowOff>83255</xdr:rowOff>
    </xdr:to>
    <xdr:cxnSp macro="">
      <xdr:nvCxnSpPr>
        <xdr:cNvPr id="248" name="直線コネクタ 247"/>
        <xdr:cNvCxnSpPr/>
      </xdr:nvCxnSpPr>
      <xdr:spPr>
        <a:xfrm>
          <a:off x="16929100" y="15342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147055</xdr:rowOff>
    </xdr:from>
    <xdr:ext cx="762000" cy="259045"/>
    <xdr:sp macro="" textlink="">
      <xdr:nvSpPr>
        <xdr:cNvPr id="249" name="給与水準   （国との比較）最大値テキスト"/>
        <xdr:cNvSpPr txBox="1"/>
      </xdr:nvSpPr>
      <xdr:spPr>
        <a:xfrm>
          <a:off x="17106900" y="1369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60678</xdr:rowOff>
    </xdr:from>
    <xdr:to>
      <xdr:col>81</xdr:col>
      <xdr:colOff>133350</xdr:colOff>
      <xdr:row>81</xdr:row>
      <xdr:rowOff>60678</xdr:rowOff>
    </xdr:to>
    <xdr:cxnSp macro="">
      <xdr:nvCxnSpPr>
        <xdr:cNvPr id="250" name="直線コネクタ 249"/>
        <xdr:cNvCxnSpPr/>
      </xdr:nvCxnSpPr>
      <xdr:spPr>
        <a:xfrm>
          <a:off x="16929100" y="13948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2822</xdr:rowOff>
    </xdr:from>
    <xdr:to>
      <xdr:col>81</xdr:col>
      <xdr:colOff>44450</xdr:colOff>
      <xdr:row>89</xdr:row>
      <xdr:rowOff>83255</xdr:rowOff>
    </xdr:to>
    <xdr:cxnSp macro="">
      <xdr:nvCxnSpPr>
        <xdr:cNvPr id="251" name="直線コネクタ 250"/>
        <xdr:cNvCxnSpPr/>
      </xdr:nvCxnSpPr>
      <xdr:spPr>
        <a:xfrm>
          <a:off x="16179800" y="15261872"/>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142116</xdr:rowOff>
    </xdr:from>
    <xdr:ext cx="762000" cy="259045"/>
    <xdr:sp macro="" textlink="">
      <xdr:nvSpPr>
        <xdr:cNvPr id="252" name="給与水準   （国との比較）平均値テキスト"/>
        <xdr:cNvSpPr txBox="1"/>
      </xdr:nvSpPr>
      <xdr:spPr>
        <a:xfrm>
          <a:off x="17106900" y="143724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125589</xdr:rowOff>
    </xdr:from>
    <xdr:to>
      <xdr:col>81</xdr:col>
      <xdr:colOff>95250</xdr:colOff>
      <xdr:row>85</xdr:row>
      <xdr:rowOff>55739</xdr:rowOff>
    </xdr:to>
    <xdr:sp macro="" textlink="">
      <xdr:nvSpPr>
        <xdr:cNvPr id="253" name="フローチャート: 判断 252"/>
        <xdr:cNvSpPr/>
      </xdr:nvSpPr>
      <xdr:spPr>
        <a:xfrm>
          <a:off x="16967200" y="1452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2822</xdr:rowOff>
    </xdr:from>
    <xdr:to>
      <xdr:col>77</xdr:col>
      <xdr:colOff>44450</xdr:colOff>
      <xdr:row>89</xdr:row>
      <xdr:rowOff>2822</xdr:rowOff>
    </xdr:to>
    <xdr:cxnSp macro="">
      <xdr:nvCxnSpPr>
        <xdr:cNvPr id="254" name="直線コネクタ 253"/>
        <xdr:cNvCxnSpPr/>
      </xdr:nvCxnSpPr>
      <xdr:spPr>
        <a:xfrm>
          <a:off x="15290800" y="152618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71966</xdr:rowOff>
    </xdr:from>
    <xdr:to>
      <xdr:col>77</xdr:col>
      <xdr:colOff>95250</xdr:colOff>
      <xdr:row>85</xdr:row>
      <xdr:rowOff>2116</xdr:rowOff>
    </xdr:to>
    <xdr:sp macro="" textlink="">
      <xdr:nvSpPr>
        <xdr:cNvPr id="255" name="フローチャート: 判断 254"/>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12293</xdr:rowOff>
    </xdr:from>
    <xdr:ext cx="736600" cy="259045"/>
    <xdr:sp macro="" textlink="">
      <xdr:nvSpPr>
        <xdr:cNvPr id="256" name="テキスト ボックス 255"/>
        <xdr:cNvSpPr txBox="1"/>
      </xdr:nvSpPr>
      <xdr:spPr>
        <a:xfrm>
          <a:off x="15798800" y="14242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134055</xdr:rowOff>
    </xdr:from>
    <xdr:to>
      <xdr:col>72</xdr:col>
      <xdr:colOff>203200</xdr:colOff>
      <xdr:row>89</xdr:row>
      <xdr:rowOff>2822</xdr:rowOff>
    </xdr:to>
    <xdr:cxnSp macro="">
      <xdr:nvCxnSpPr>
        <xdr:cNvPr id="257" name="直線コネクタ 256"/>
        <xdr:cNvCxnSpPr/>
      </xdr:nvCxnSpPr>
      <xdr:spPr>
        <a:xfrm>
          <a:off x="14401800" y="1522165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45155</xdr:rowOff>
    </xdr:from>
    <xdr:to>
      <xdr:col>73</xdr:col>
      <xdr:colOff>44450</xdr:colOff>
      <xdr:row>84</xdr:row>
      <xdr:rowOff>146755</xdr:rowOff>
    </xdr:to>
    <xdr:sp macro="" textlink="">
      <xdr:nvSpPr>
        <xdr:cNvPr id="258" name="フローチャート: 判断 257"/>
        <xdr:cNvSpPr/>
      </xdr:nvSpPr>
      <xdr:spPr>
        <a:xfrm>
          <a:off x="15240000" y="1444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156932</xdr:rowOff>
    </xdr:from>
    <xdr:ext cx="762000" cy="259045"/>
    <xdr:sp macro="" textlink="">
      <xdr:nvSpPr>
        <xdr:cNvPr id="259" name="テキスト ボックス 258"/>
        <xdr:cNvSpPr txBox="1"/>
      </xdr:nvSpPr>
      <xdr:spPr>
        <a:xfrm>
          <a:off x="14909800" y="1421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134055</xdr:rowOff>
    </xdr:from>
    <xdr:to>
      <xdr:col>68</xdr:col>
      <xdr:colOff>152400</xdr:colOff>
      <xdr:row>89</xdr:row>
      <xdr:rowOff>43039</xdr:rowOff>
    </xdr:to>
    <xdr:cxnSp macro="">
      <xdr:nvCxnSpPr>
        <xdr:cNvPr id="260" name="直線コネクタ 259"/>
        <xdr:cNvCxnSpPr/>
      </xdr:nvCxnSpPr>
      <xdr:spPr>
        <a:xfrm flipV="1">
          <a:off x="13512800" y="15221655"/>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125589</xdr:rowOff>
    </xdr:from>
    <xdr:to>
      <xdr:col>68</xdr:col>
      <xdr:colOff>203200</xdr:colOff>
      <xdr:row>85</xdr:row>
      <xdr:rowOff>55739</xdr:rowOff>
    </xdr:to>
    <xdr:sp macro="" textlink="">
      <xdr:nvSpPr>
        <xdr:cNvPr id="261" name="フローチャート: 判断 260"/>
        <xdr:cNvSpPr/>
      </xdr:nvSpPr>
      <xdr:spPr>
        <a:xfrm>
          <a:off x="14351000" y="1452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65916</xdr:rowOff>
    </xdr:from>
    <xdr:ext cx="762000" cy="259045"/>
    <xdr:sp macro="" textlink="">
      <xdr:nvSpPr>
        <xdr:cNvPr id="262" name="テキスト ボックス 261"/>
        <xdr:cNvSpPr txBox="1"/>
      </xdr:nvSpPr>
      <xdr:spPr>
        <a:xfrm>
          <a:off x="14020800" y="1429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138995</xdr:rowOff>
    </xdr:from>
    <xdr:to>
      <xdr:col>64</xdr:col>
      <xdr:colOff>152400</xdr:colOff>
      <xdr:row>85</xdr:row>
      <xdr:rowOff>69145</xdr:rowOff>
    </xdr:to>
    <xdr:sp macro="" textlink="">
      <xdr:nvSpPr>
        <xdr:cNvPr id="263" name="フローチャート: 判断 262"/>
        <xdr:cNvSpPr/>
      </xdr:nvSpPr>
      <xdr:spPr>
        <a:xfrm>
          <a:off x="13462000" y="1454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79322</xdr:rowOff>
    </xdr:from>
    <xdr:ext cx="762000" cy="259045"/>
    <xdr:sp macro="" textlink="">
      <xdr:nvSpPr>
        <xdr:cNvPr id="264" name="テキスト ボックス 263"/>
        <xdr:cNvSpPr txBox="1"/>
      </xdr:nvSpPr>
      <xdr:spPr>
        <a:xfrm>
          <a:off x="13131800" y="1430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89</xdr:row>
      <xdr:rowOff>32455</xdr:rowOff>
    </xdr:from>
    <xdr:to>
      <xdr:col>81</xdr:col>
      <xdr:colOff>95250</xdr:colOff>
      <xdr:row>89</xdr:row>
      <xdr:rowOff>134055</xdr:rowOff>
    </xdr:to>
    <xdr:sp macro="" textlink="">
      <xdr:nvSpPr>
        <xdr:cNvPr id="270" name="楕円 269"/>
        <xdr:cNvSpPr/>
      </xdr:nvSpPr>
      <xdr:spPr>
        <a:xfrm>
          <a:off x="16967200" y="1529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99782</xdr:rowOff>
    </xdr:from>
    <xdr:ext cx="762000" cy="259045"/>
    <xdr:sp macro="" textlink="">
      <xdr:nvSpPr>
        <xdr:cNvPr id="271" name="給与水準   （国との比較）該当値テキスト"/>
        <xdr:cNvSpPr txBox="1"/>
      </xdr:nvSpPr>
      <xdr:spPr>
        <a:xfrm>
          <a:off x="17106900" y="15187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123472</xdr:rowOff>
    </xdr:from>
    <xdr:to>
      <xdr:col>77</xdr:col>
      <xdr:colOff>95250</xdr:colOff>
      <xdr:row>89</xdr:row>
      <xdr:rowOff>53622</xdr:rowOff>
    </xdr:to>
    <xdr:sp macro="" textlink="">
      <xdr:nvSpPr>
        <xdr:cNvPr id="272" name="楕円 271"/>
        <xdr:cNvSpPr/>
      </xdr:nvSpPr>
      <xdr:spPr>
        <a:xfrm>
          <a:off x="16129000" y="1521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38399</xdr:rowOff>
    </xdr:from>
    <xdr:ext cx="736600" cy="259045"/>
    <xdr:sp macro="" textlink="">
      <xdr:nvSpPr>
        <xdr:cNvPr id="273" name="テキスト ボックス 272"/>
        <xdr:cNvSpPr txBox="1"/>
      </xdr:nvSpPr>
      <xdr:spPr>
        <a:xfrm>
          <a:off x="15798800" y="1529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123472</xdr:rowOff>
    </xdr:from>
    <xdr:to>
      <xdr:col>73</xdr:col>
      <xdr:colOff>44450</xdr:colOff>
      <xdr:row>89</xdr:row>
      <xdr:rowOff>53622</xdr:rowOff>
    </xdr:to>
    <xdr:sp macro="" textlink="">
      <xdr:nvSpPr>
        <xdr:cNvPr id="274" name="楕円 273"/>
        <xdr:cNvSpPr/>
      </xdr:nvSpPr>
      <xdr:spPr>
        <a:xfrm>
          <a:off x="15240000" y="1521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38399</xdr:rowOff>
    </xdr:from>
    <xdr:ext cx="762000" cy="259045"/>
    <xdr:sp macro="" textlink="">
      <xdr:nvSpPr>
        <xdr:cNvPr id="275" name="テキスト ボックス 274"/>
        <xdr:cNvSpPr txBox="1"/>
      </xdr:nvSpPr>
      <xdr:spPr>
        <a:xfrm>
          <a:off x="14909800" y="1529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83255</xdr:rowOff>
    </xdr:from>
    <xdr:to>
      <xdr:col>68</xdr:col>
      <xdr:colOff>203200</xdr:colOff>
      <xdr:row>89</xdr:row>
      <xdr:rowOff>13405</xdr:rowOff>
    </xdr:to>
    <xdr:sp macro="" textlink="">
      <xdr:nvSpPr>
        <xdr:cNvPr id="276" name="楕円 275"/>
        <xdr:cNvSpPr/>
      </xdr:nvSpPr>
      <xdr:spPr>
        <a:xfrm>
          <a:off x="14351000" y="1517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169632</xdr:rowOff>
    </xdr:from>
    <xdr:ext cx="762000" cy="259045"/>
    <xdr:sp macro="" textlink="">
      <xdr:nvSpPr>
        <xdr:cNvPr id="277" name="テキスト ボックス 276"/>
        <xdr:cNvSpPr txBox="1"/>
      </xdr:nvSpPr>
      <xdr:spPr>
        <a:xfrm>
          <a:off x="14020800" y="15257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163689</xdr:rowOff>
    </xdr:from>
    <xdr:to>
      <xdr:col>64</xdr:col>
      <xdr:colOff>152400</xdr:colOff>
      <xdr:row>89</xdr:row>
      <xdr:rowOff>93839</xdr:rowOff>
    </xdr:to>
    <xdr:sp macro="" textlink="">
      <xdr:nvSpPr>
        <xdr:cNvPr id="278" name="楕円 277"/>
        <xdr:cNvSpPr/>
      </xdr:nvSpPr>
      <xdr:spPr>
        <a:xfrm>
          <a:off x="13462000" y="1525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78616</xdr:rowOff>
    </xdr:from>
    <xdr:ext cx="762000" cy="259045"/>
    <xdr:sp macro="" textlink="">
      <xdr:nvSpPr>
        <xdr:cNvPr id="279" name="テキスト ボックス 278"/>
        <xdr:cNvSpPr txBox="1"/>
      </xdr:nvSpPr>
      <xdr:spPr>
        <a:xfrm>
          <a:off x="13131800" y="1533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類似団体より比率が低い傾向にある。今後も業務委託や機械による自動化を導入しながら適切な定員管理に努めていく。</a:t>
          </a:r>
        </a:p>
      </xdr:txBody>
    </xdr:sp>
    <xdr:clientData/>
  </xdr:twoCellAnchor>
  <xdr:oneCellAnchor>
    <xdr:from>
      <xdr:col>61</xdr:col>
      <xdr:colOff>6350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6" name="直線コネクタ 29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7" name="テキスト ボックス 29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8" name="直線コネクタ 29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9" name="テキスト ボックス 29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0" name="直線コネクタ 29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1" name="テキスト ボックス 30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2" name="直線コネクタ 30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3" name="テキスト ボックス 30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4" name="直線コネクタ 30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5" name="テキスト ボックス 30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6" name="直線コネクタ 30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7" name="テキスト ボックス 30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149981</xdr:rowOff>
    </xdr:from>
    <xdr:to>
      <xdr:col>81</xdr:col>
      <xdr:colOff>44450</xdr:colOff>
      <xdr:row>66</xdr:row>
      <xdr:rowOff>121617</xdr:rowOff>
    </xdr:to>
    <xdr:cxnSp macro="">
      <xdr:nvCxnSpPr>
        <xdr:cNvPr id="311" name="直線コネクタ 310"/>
        <xdr:cNvCxnSpPr/>
      </xdr:nvCxnSpPr>
      <xdr:spPr>
        <a:xfrm flipV="1">
          <a:off x="17018000" y="10094081"/>
          <a:ext cx="0" cy="13432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93694</xdr:rowOff>
    </xdr:from>
    <xdr:ext cx="762000" cy="259045"/>
    <xdr:sp macro="" textlink="">
      <xdr:nvSpPr>
        <xdr:cNvPr id="312" name="定員管理の状況最小値テキスト"/>
        <xdr:cNvSpPr txBox="1"/>
      </xdr:nvSpPr>
      <xdr:spPr>
        <a:xfrm>
          <a:off x="17106900" y="1140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121617</xdr:rowOff>
    </xdr:from>
    <xdr:to>
      <xdr:col>81</xdr:col>
      <xdr:colOff>133350</xdr:colOff>
      <xdr:row>66</xdr:row>
      <xdr:rowOff>121617</xdr:rowOff>
    </xdr:to>
    <xdr:cxnSp macro="">
      <xdr:nvCxnSpPr>
        <xdr:cNvPr id="313" name="直線コネクタ 312"/>
        <xdr:cNvCxnSpPr/>
      </xdr:nvCxnSpPr>
      <xdr:spPr>
        <a:xfrm>
          <a:off x="16929100" y="11437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64908</xdr:rowOff>
    </xdr:from>
    <xdr:ext cx="762000" cy="259045"/>
    <xdr:sp macro="" textlink="">
      <xdr:nvSpPr>
        <xdr:cNvPr id="314" name="定員管理の状況最大値テキスト"/>
        <xdr:cNvSpPr txBox="1"/>
      </xdr:nvSpPr>
      <xdr:spPr>
        <a:xfrm>
          <a:off x="17106900" y="9837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149981</xdr:rowOff>
    </xdr:from>
    <xdr:to>
      <xdr:col>81</xdr:col>
      <xdr:colOff>133350</xdr:colOff>
      <xdr:row>58</xdr:row>
      <xdr:rowOff>149981</xdr:rowOff>
    </xdr:to>
    <xdr:cxnSp macro="">
      <xdr:nvCxnSpPr>
        <xdr:cNvPr id="315" name="直線コネクタ 314"/>
        <xdr:cNvCxnSpPr/>
      </xdr:nvCxnSpPr>
      <xdr:spPr>
        <a:xfrm>
          <a:off x="16929100" y="10094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24251</xdr:rowOff>
    </xdr:from>
    <xdr:to>
      <xdr:col>81</xdr:col>
      <xdr:colOff>44450</xdr:colOff>
      <xdr:row>60</xdr:row>
      <xdr:rowOff>26549</xdr:rowOff>
    </xdr:to>
    <xdr:cxnSp macro="">
      <xdr:nvCxnSpPr>
        <xdr:cNvPr id="316" name="直線コネクタ 315"/>
        <xdr:cNvCxnSpPr/>
      </xdr:nvCxnSpPr>
      <xdr:spPr>
        <a:xfrm flipV="1">
          <a:off x="16179800" y="10311251"/>
          <a:ext cx="8382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87768</xdr:rowOff>
    </xdr:from>
    <xdr:ext cx="762000" cy="259045"/>
    <xdr:sp macro="" textlink="">
      <xdr:nvSpPr>
        <xdr:cNvPr id="317" name="定員管理の状況平均値テキスト"/>
        <xdr:cNvSpPr txBox="1"/>
      </xdr:nvSpPr>
      <xdr:spPr>
        <a:xfrm>
          <a:off x="17106900" y="105462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115691</xdr:rowOff>
    </xdr:from>
    <xdr:to>
      <xdr:col>81</xdr:col>
      <xdr:colOff>95250</xdr:colOff>
      <xdr:row>62</xdr:row>
      <xdr:rowOff>45841</xdr:rowOff>
    </xdr:to>
    <xdr:sp macro="" textlink="">
      <xdr:nvSpPr>
        <xdr:cNvPr id="318" name="フローチャート: 判断 317"/>
        <xdr:cNvSpPr/>
      </xdr:nvSpPr>
      <xdr:spPr>
        <a:xfrm>
          <a:off x="16967200" y="1057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1270</xdr:rowOff>
    </xdr:from>
    <xdr:to>
      <xdr:col>77</xdr:col>
      <xdr:colOff>44450</xdr:colOff>
      <xdr:row>60</xdr:row>
      <xdr:rowOff>26549</xdr:rowOff>
    </xdr:to>
    <xdr:cxnSp macro="">
      <xdr:nvCxnSpPr>
        <xdr:cNvPr id="319" name="直線コネクタ 318"/>
        <xdr:cNvCxnSpPr/>
      </xdr:nvCxnSpPr>
      <xdr:spPr>
        <a:xfrm>
          <a:off x="15290800" y="10288270"/>
          <a:ext cx="889000" cy="2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24916</xdr:rowOff>
    </xdr:from>
    <xdr:to>
      <xdr:col>77</xdr:col>
      <xdr:colOff>95250</xdr:colOff>
      <xdr:row>61</xdr:row>
      <xdr:rowOff>126516</xdr:rowOff>
    </xdr:to>
    <xdr:sp macro="" textlink="">
      <xdr:nvSpPr>
        <xdr:cNvPr id="320" name="フローチャート: 判断 319"/>
        <xdr:cNvSpPr/>
      </xdr:nvSpPr>
      <xdr:spPr>
        <a:xfrm>
          <a:off x="16129000" y="10483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111293</xdr:rowOff>
    </xdr:from>
    <xdr:ext cx="736600" cy="259045"/>
    <xdr:sp macro="" textlink="">
      <xdr:nvSpPr>
        <xdr:cNvPr id="321" name="テキスト ボックス 320"/>
        <xdr:cNvSpPr txBox="1"/>
      </xdr:nvSpPr>
      <xdr:spPr>
        <a:xfrm>
          <a:off x="15798800" y="10569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169273</xdr:rowOff>
    </xdr:from>
    <xdr:to>
      <xdr:col>72</xdr:col>
      <xdr:colOff>203200</xdr:colOff>
      <xdr:row>60</xdr:row>
      <xdr:rowOff>1270</xdr:rowOff>
    </xdr:to>
    <xdr:cxnSp macro="">
      <xdr:nvCxnSpPr>
        <xdr:cNvPr id="322" name="直線コネクタ 321"/>
        <xdr:cNvCxnSpPr/>
      </xdr:nvCxnSpPr>
      <xdr:spPr>
        <a:xfrm>
          <a:off x="14401800" y="10284823"/>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157299</xdr:rowOff>
    </xdr:from>
    <xdr:to>
      <xdr:col>73</xdr:col>
      <xdr:colOff>44450</xdr:colOff>
      <xdr:row>61</xdr:row>
      <xdr:rowOff>87449</xdr:rowOff>
    </xdr:to>
    <xdr:sp macro="" textlink="">
      <xdr:nvSpPr>
        <xdr:cNvPr id="323" name="フローチャート: 判断 322"/>
        <xdr:cNvSpPr/>
      </xdr:nvSpPr>
      <xdr:spPr>
        <a:xfrm>
          <a:off x="15240000" y="1044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72226</xdr:rowOff>
    </xdr:from>
    <xdr:ext cx="762000" cy="259045"/>
    <xdr:sp macro="" textlink="">
      <xdr:nvSpPr>
        <xdr:cNvPr id="324" name="テキスト ボックス 323"/>
        <xdr:cNvSpPr txBox="1"/>
      </xdr:nvSpPr>
      <xdr:spPr>
        <a:xfrm>
          <a:off x="14909800" y="10530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169273</xdr:rowOff>
    </xdr:from>
    <xdr:to>
      <xdr:col>68</xdr:col>
      <xdr:colOff>152400</xdr:colOff>
      <xdr:row>59</xdr:row>
      <xdr:rowOff>169273</xdr:rowOff>
    </xdr:to>
    <xdr:cxnSp macro="">
      <xdr:nvCxnSpPr>
        <xdr:cNvPr id="325" name="直線コネクタ 324"/>
        <xdr:cNvCxnSpPr/>
      </xdr:nvCxnSpPr>
      <xdr:spPr>
        <a:xfrm>
          <a:off x="13512800" y="102848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120529</xdr:rowOff>
    </xdr:from>
    <xdr:to>
      <xdr:col>68</xdr:col>
      <xdr:colOff>203200</xdr:colOff>
      <xdr:row>61</xdr:row>
      <xdr:rowOff>50679</xdr:rowOff>
    </xdr:to>
    <xdr:sp macro="" textlink="">
      <xdr:nvSpPr>
        <xdr:cNvPr id="326" name="フローチャート: 判断 325"/>
        <xdr:cNvSpPr/>
      </xdr:nvSpPr>
      <xdr:spPr>
        <a:xfrm>
          <a:off x="14351000" y="1040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35456</xdr:rowOff>
    </xdr:from>
    <xdr:ext cx="762000" cy="259045"/>
    <xdr:sp macro="" textlink="">
      <xdr:nvSpPr>
        <xdr:cNvPr id="327" name="テキスト ボックス 326"/>
        <xdr:cNvSpPr txBox="1"/>
      </xdr:nvSpPr>
      <xdr:spPr>
        <a:xfrm>
          <a:off x="14020800" y="10493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122827</xdr:rowOff>
    </xdr:from>
    <xdr:to>
      <xdr:col>64</xdr:col>
      <xdr:colOff>152400</xdr:colOff>
      <xdr:row>61</xdr:row>
      <xdr:rowOff>52977</xdr:rowOff>
    </xdr:to>
    <xdr:sp macro="" textlink="">
      <xdr:nvSpPr>
        <xdr:cNvPr id="328" name="フローチャート: 判断 327"/>
        <xdr:cNvSpPr/>
      </xdr:nvSpPr>
      <xdr:spPr>
        <a:xfrm>
          <a:off x="13462000" y="1040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37754</xdr:rowOff>
    </xdr:from>
    <xdr:ext cx="762000" cy="259045"/>
    <xdr:sp macro="" textlink="">
      <xdr:nvSpPr>
        <xdr:cNvPr id="329" name="テキスト ボックス 328"/>
        <xdr:cNvSpPr txBox="1"/>
      </xdr:nvSpPr>
      <xdr:spPr>
        <a:xfrm>
          <a:off x="13131800" y="10496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144901</xdr:rowOff>
    </xdr:from>
    <xdr:to>
      <xdr:col>81</xdr:col>
      <xdr:colOff>95250</xdr:colOff>
      <xdr:row>60</xdr:row>
      <xdr:rowOff>75051</xdr:rowOff>
    </xdr:to>
    <xdr:sp macro="" textlink="">
      <xdr:nvSpPr>
        <xdr:cNvPr id="335" name="楕円 334"/>
        <xdr:cNvSpPr/>
      </xdr:nvSpPr>
      <xdr:spPr>
        <a:xfrm>
          <a:off x="16967200" y="1026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161428</xdr:rowOff>
    </xdr:from>
    <xdr:ext cx="762000" cy="259045"/>
    <xdr:sp macro="" textlink="">
      <xdr:nvSpPr>
        <xdr:cNvPr id="336" name="定員管理の状況該当値テキスト"/>
        <xdr:cNvSpPr txBox="1"/>
      </xdr:nvSpPr>
      <xdr:spPr>
        <a:xfrm>
          <a:off x="17106900" y="10105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147199</xdr:rowOff>
    </xdr:from>
    <xdr:to>
      <xdr:col>77</xdr:col>
      <xdr:colOff>95250</xdr:colOff>
      <xdr:row>60</xdr:row>
      <xdr:rowOff>77349</xdr:rowOff>
    </xdr:to>
    <xdr:sp macro="" textlink="">
      <xdr:nvSpPr>
        <xdr:cNvPr id="337" name="楕円 336"/>
        <xdr:cNvSpPr/>
      </xdr:nvSpPr>
      <xdr:spPr>
        <a:xfrm>
          <a:off x="16129000" y="1026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87526</xdr:rowOff>
    </xdr:from>
    <xdr:ext cx="736600" cy="259045"/>
    <xdr:sp macro="" textlink="">
      <xdr:nvSpPr>
        <xdr:cNvPr id="338" name="テキスト ボックス 337"/>
        <xdr:cNvSpPr txBox="1"/>
      </xdr:nvSpPr>
      <xdr:spPr>
        <a:xfrm>
          <a:off x="15798800" y="100316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121920</xdr:rowOff>
    </xdr:from>
    <xdr:to>
      <xdr:col>73</xdr:col>
      <xdr:colOff>44450</xdr:colOff>
      <xdr:row>60</xdr:row>
      <xdr:rowOff>52070</xdr:rowOff>
    </xdr:to>
    <xdr:sp macro="" textlink="">
      <xdr:nvSpPr>
        <xdr:cNvPr id="339" name="楕円 338"/>
        <xdr:cNvSpPr/>
      </xdr:nvSpPr>
      <xdr:spPr>
        <a:xfrm>
          <a:off x="15240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62247</xdr:rowOff>
    </xdr:from>
    <xdr:ext cx="762000" cy="259045"/>
    <xdr:sp macro="" textlink="">
      <xdr:nvSpPr>
        <xdr:cNvPr id="340" name="テキスト ボックス 339"/>
        <xdr:cNvSpPr txBox="1"/>
      </xdr:nvSpPr>
      <xdr:spPr>
        <a:xfrm>
          <a:off x="14909800" y="1000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118473</xdr:rowOff>
    </xdr:from>
    <xdr:to>
      <xdr:col>68</xdr:col>
      <xdr:colOff>203200</xdr:colOff>
      <xdr:row>60</xdr:row>
      <xdr:rowOff>48623</xdr:rowOff>
    </xdr:to>
    <xdr:sp macro="" textlink="">
      <xdr:nvSpPr>
        <xdr:cNvPr id="341" name="楕円 340"/>
        <xdr:cNvSpPr/>
      </xdr:nvSpPr>
      <xdr:spPr>
        <a:xfrm>
          <a:off x="14351000" y="1023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58800</xdr:rowOff>
    </xdr:from>
    <xdr:ext cx="762000" cy="259045"/>
    <xdr:sp macro="" textlink="">
      <xdr:nvSpPr>
        <xdr:cNvPr id="342" name="テキスト ボックス 341"/>
        <xdr:cNvSpPr txBox="1"/>
      </xdr:nvSpPr>
      <xdr:spPr>
        <a:xfrm>
          <a:off x="14020800" y="10002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118473</xdr:rowOff>
    </xdr:from>
    <xdr:to>
      <xdr:col>64</xdr:col>
      <xdr:colOff>152400</xdr:colOff>
      <xdr:row>60</xdr:row>
      <xdr:rowOff>48623</xdr:rowOff>
    </xdr:to>
    <xdr:sp macro="" textlink="">
      <xdr:nvSpPr>
        <xdr:cNvPr id="343" name="楕円 342"/>
        <xdr:cNvSpPr/>
      </xdr:nvSpPr>
      <xdr:spPr>
        <a:xfrm>
          <a:off x="13462000" y="1023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58800</xdr:rowOff>
    </xdr:from>
    <xdr:ext cx="762000" cy="259045"/>
    <xdr:sp macro="" textlink="">
      <xdr:nvSpPr>
        <xdr:cNvPr id="344" name="テキスト ボックス 343"/>
        <xdr:cNvSpPr txBox="1"/>
      </xdr:nvSpPr>
      <xdr:spPr>
        <a:xfrm>
          <a:off x="13131800" y="10002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地方債の償還が進んだことと、新規に借入した地方債が据置期間のため昨年度より低い数値となっている。</a:t>
          </a:r>
        </a:p>
      </xdr:txBody>
    </xdr:sp>
    <xdr:clientData/>
  </xdr:twoCellAnchor>
  <xdr:oneCellAnchor>
    <xdr:from>
      <xdr:col>61</xdr:col>
      <xdr:colOff>6350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1" name="直線コネクタ 360"/>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2" name="テキスト ボックス 361"/>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3" name="直線コネクタ 362"/>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4" name="テキスト ボックス 363"/>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5" name="直線コネクタ 364"/>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6" name="テキスト ボックス 365"/>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7" name="直線コネクタ 366"/>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8" name="テキスト ボックス 367"/>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9" name="直線コネクタ 368"/>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0" name="テキスト ボックス 369"/>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1" name="直線コネクタ 370"/>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2" name="テキスト ボックス 371"/>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157843</xdr:rowOff>
    </xdr:from>
    <xdr:to>
      <xdr:col>81</xdr:col>
      <xdr:colOff>44450</xdr:colOff>
      <xdr:row>45</xdr:row>
      <xdr:rowOff>131535</xdr:rowOff>
    </xdr:to>
    <xdr:cxnSp macro="">
      <xdr:nvCxnSpPr>
        <xdr:cNvPr id="375" name="直線コネクタ 374"/>
        <xdr:cNvCxnSpPr/>
      </xdr:nvCxnSpPr>
      <xdr:spPr>
        <a:xfrm flipV="1">
          <a:off x="17018000" y="6330043"/>
          <a:ext cx="0" cy="15167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103612</xdr:rowOff>
    </xdr:from>
    <xdr:ext cx="762000" cy="259045"/>
    <xdr:sp macro="" textlink="">
      <xdr:nvSpPr>
        <xdr:cNvPr id="376" name="公債費負担の状況最小値テキスト"/>
        <xdr:cNvSpPr txBox="1"/>
      </xdr:nvSpPr>
      <xdr:spPr>
        <a:xfrm>
          <a:off x="17106900" y="7818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131535</xdr:rowOff>
    </xdr:from>
    <xdr:to>
      <xdr:col>81</xdr:col>
      <xdr:colOff>133350</xdr:colOff>
      <xdr:row>45</xdr:row>
      <xdr:rowOff>131535</xdr:rowOff>
    </xdr:to>
    <xdr:cxnSp macro="">
      <xdr:nvCxnSpPr>
        <xdr:cNvPr id="377" name="直線コネクタ 376"/>
        <xdr:cNvCxnSpPr/>
      </xdr:nvCxnSpPr>
      <xdr:spPr>
        <a:xfrm>
          <a:off x="16929100" y="784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72770</xdr:rowOff>
    </xdr:from>
    <xdr:ext cx="762000" cy="259045"/>
    <xdr:sp macro="" textlink="">
      <xdr:nvSpPr>
        <xdr:cNvPr id="378" name="公債費負担の状況最大値テキスト"/>
        <xdr:cNvSpPr txBox="1"/>
      </xdr:nvSpPr>
      <xdr:spPr>
        <a:xfrm>
          <a:off x="17106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157843</xdr:rowOff>
    </xdr:from>
    <xdr:to>
      <xdr:col>81</xdr:col>
      <xdr:colOff>133350</xdr:colOff>
      <xdr:row>36</xdr:row>
      <xdr:rowOff>157843</xdr:rowOff>
    </xdr:to>
    <xdr:cxnSp macro="">
      <xdr:nvCxnSpPr>
        <xdr:cNvPr id="379" name="直線コネクタ 378"/>
        <xdr:cNvCxnSpPr/>
      </xdr:nvCxnSpPr>
      <xdr:spPr>
        <a:xfrm>
          <a:off x="16929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157843</xdr:rowOff>
    </xdr:from>
    <xdr:to>
      <xdr:col>81</xdr:col>
      <xdr:colOff>44450</xdr:colOff>
      <xdr:row>37</xdr:row>
      <xdr:rowOff>20864</xdr:rowOff>
    </xdr:to>
    <xdr:cxnSp macro="">
      <xdr:nvCxnSpPr>
        <xdr:cNvPr id="380" name="直線コネクタ 379"/>
        <xdr:cNvCxnSpPr/>
      </xdr:nvCxnSpPr>
      <xdr:spPr>
        <a:xfrm flipV="1">
          <a:off x="16179800" y="6330043"/>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106636</xdr:rowOff>
    </xdr:from>
    <xdr:ext cx="762000" cy="259045"/>
    <xdr:sp macro="" textlink="">
      <xdr:nvSpPr>
        <xdr:cNvPr id="381" name="公債費負担の状況平均値テキスト"/>
        <xdr:cNvSpPr txBox="1"/>
      </xdr:nvSpPr>
      <xdr:spPr>
        <a:xfrm>
          <a:off x="17106900" y="7136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134559</xdr:rowOff>
    </xdr:from>
    <xdr:to>
      <xdr:col>81</xdr:col>
      <xdr:colOff>95250</xdr:colOff>
      <xdr:row>42</xdr:row>
      <xdr:rowOff>64709</xdr:rowOff>
    </xdr:to>
    <xdr:sp macro="" textlink="">
      <xdr:nvSpPr>
        <xdr:cNvPr id="382" name="フローチャート: 判断 381"/>
        <xdr:cNvSpPr/>
      </xdr:nvSpPr>
      <xdr:spPr>
        <a:xfrm>
          <a:off x="169672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20864</xdr:rowOff>
    </xdr:from>
    <xdr:to>
      <xdr:col>77</xdr:col>
      <xdr:colOff>44450</xdr:colOff>
      <xdr:row>37</xdr:row>
      <xdr:rowOff>32355</xdr:rowOff>
    </xdr:to>
    <xdr:cxnSp macro="">
      <xdr:nvCxnSpPr>
        <xdr:cNvPr id="383" name="直線コネクタ 382"/>
        <xdr:cNvCxnSpPr/>
      </xdr:nvCxnSpPr>
      <xdr:spPr>
        <a:xfrm flipV="1">
          <a:off x="15290800" y="6364514"/>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65617</xdr:rowOff>
    </xdr:from>
    <xdr:to>
      <xdr:col>77</xdr:col>
      <xdr:colOff>95250</xdr:colOff>
      <xdr:row>41</xdr:row>
      <xdr:rowOff>167217</xdr:rowOff>
    </xdr:to>
    <xdr:sp macro="" textlink="">
      <xdr:nvSpPr>
        <xdr:cNvPr id="384" name="フローチャート: 判断 383"/>
        <xdr:cNvSpPr/>
      </xdr:nvSpPr>
      <xdr:spPr>
        <a:xfrm>
          <a:off x="16129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151994</xdr:rowOff>
    </xdr:from>
    <xdr:ext cx="736600" cy="259045"/>
    <xdr:sp macro="" textlink="">
      <xdr:nvSpPr>
        <xdr:cNvPr id="385" name="テキスト ボックス 384"/>
        <xdr:cNvSpPr txBox="1"/>
      </xdr:nvSpPr>
      <xdr:spPr>
        <a:xfrm>
          <a:off x="15798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32355</xdr:rowOff>
    </xdr:from>
    <xdr:to>
      <xdr:col>72</xdr:col>
      <xdr:colOff>203200</xdr:colOff>
      <xdr:row>37</xdr:row>
      <xdr:rowOff>66826</xdr:rowOff>
    </xdr:to>
    <xdr:cxnSp macro="">
      <xdr:nvCxnSpPr>
        <xdr:cNvPr id="386" name="直線コネクタ 385"/>
        <xdr:cNvCxnSpPr/>
      </xdr:nvCxnSpPr>
      <xdr:spPr>
        <a:xfrm flipV="1">
          <a:off x="14401800" y="6376005"/>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54126</xdr:rowOff>
    </xdr:from>
    <xdr:to>
      <xdr:col>73</xdr:col>
      <xdr:colOff>44450</xdr:colOff>
      <xdr:row>41</xdr:row>
      <xdr:rowOff>155726</xdr:rowOff>
    </xdr:to>
    <xdr:sp macro="" textlink="">
      <xdr:nvSpPr>
        <xdr:cNvPr id="387" name="フローチャート: 判断 386"/>
        <xdr:cNvSpPr/>
      </xdr:nvSpPr>
      <xdr:spPr>
        <a:xfrm>
          <a:off x="15240000" y="7083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140503</xdr:rowOff>
    </xdr:from>
    <xdr:ext cx="762000" cy="259045"/>
    <xdr:sp macro="" textlink="">
      <xdr:nvSpPr>
        <xdr:cNvPr id="388" name="テキスト ボックス 387"/>
        <xdr:cNvSpPr txBox="1"/>
      </xdr:nvSpPr>
      <xdr:spPr>
        <a:xfrm>
          <a:off x="14909800" y="716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66826</xdr:rowOff>
    </xdr:from>
    <xdr:to>
      <xdr:col>68</xdr:col>
      <xdr:colOff>152400</xdr:colOff>
      <xdr:row>37</xdr:row>
      <xdr:rowOff>124278</xdr:rowOff>
    </xdr:to>
    <xdr:cxnSp macro="">
      <xdr:nvCxnSpPr>
        <xdr:cNvPr id="389" name="直線コネクタ 388"/>
        <xdr:cNvCxnSpPr/>
      </xdr:nvCxnSpPr>
      <xdr:spPr>
        <a:xfrm flipV="1">
          <a:off x="13512800" y="6410476"/>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65617</xdr:rowOff>
    </xdr:from>
    <xdr:to>
      <xdr:col>68</xdr:col>
      <xdr:colOff>203200</xdr:colOff>
      <xdr:row>41</xdr:row>
      <xdr:rowOff>167217</xdr:rowOff>
    </xdr:to>
    <xdr:sp macro="" textlink="">
      <xdr:nvSpPr>
        <xdr:cNvPr id="390" name="フローチャート: 判断 389"/>
        <xdr:cNvSpPr/>
      </xdr:nvSpPr>
      <xdr:spPr>
        <a:xfrm>
          <a:off x="14351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151994</xdr:rowOff>
    </xdr:from>
    <xdr:ext cx="762000" cy="259045"/>
    <xdr:sp macro="" textlink="">
      <xdr:nvSpPr>
        <xdr:cNvPr id="391" name="テキスト ボックス 390"/>
        <xdr:cNvSpPr txBox="1"/>
      </xdr:nvSpPr>
      <xdr:spPr>
        <a:xfrm>
          <a:off x="14020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88598</xdr:rowOff>
    </xdr:from>
    <xdr:to>
      <xdr:col>64</xdr:col>
      <xdr:colOff>152400</xdr:colOff>
      <xdr:row>42</xdr:row>
      <xdr:rowOff>18748</xdr:rowOff>
    </xdr:to>
    <xdr:sp macro="" textlink="">
      <xdr:nvSpPr>
        <xdr:cNvPr id="392" name="フローチャート: 判断 391"/>
        <xdr:cNvSpPr/>
      </xdr:nvSpPr>
      <xdr:spPr>
        <a:xfrm>
          <a:off x="13462000" y="711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3525</xdr:rowOff>
    </xdr:from>
    <xdr:ext cx="762000" cy="259045"/>
    <xdr:sp macro="" textlink="">
      <xdr:nvSpPr>
        <xdr:cNvPr id="393" name="テキスト ボックス 392"/>
        <xdr:cNvSpPr txBox="1"/>
      </xdr:nvSpPr>
      <xdr:spPr>
        <a:xfrm>
          <a:off x="13131800" y="7204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107043</xdr:rowOff>
    </xdr:from>
    <xdr:to>
      <xdr:col>81</xdr:col>
      <xdr:colOff>95250</xdr:colOff>
      <xdr:row>37</xdr:row>
      <xdr:rowOff>37193</xdr:rowOff>
    </xdr:to>
    <xdr:sp macro="" textlink="">
      <xdr:nvSpPr>
        <xdr:cNvPr id="399" name="楕円 398"/>
        <xdr:cNvSpPr/>
      </xdr:nvSpPr>
      <xdr:spPr>
        <a:xfrm>
          <a:off x="16967200" y="627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28320</xdr:rowOff>
    </xdr:from>
    <xdr:ext cx="762000" cy="259045"/>
    <xdr:sp macro="" textlink="">
      <xdr:nvSpPr>
        <xdr:cNvPr id="400" name="公債費負担の状況該当値テキスト"/>
        <xdr:cNvSpPr txBox="1"/>
      </xdr:nvSpPr>
      <xdr:spPr>
        <a:xfrm>
          <a:off x="17106900" y="6200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141514</xdr:rowOff>
    </xdr:from>
    <xdr:to>
      <xdr:col>77</xdr:col>
      <xdr:colOff>95250</xdr:colOff>
      <xdr:row>37</xdr:row>
      <xdr:rowOff>71664</xdr:rowOff>
    </xdr:to>
    <xdr:sp macro="" textlink="">
      <xdr:nvSpPr>
        <xdr:cNvPr id="401" name="楕円 400"/>
        <xdr:cNvSpPr/>
      </xdr:nvSpPr>
      <xdr:spPr>
        <a:xfrm>
          <a:off x="16129000" y="631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81841</xdr:rowOff>
    </xdr:from>
    <xdr:ext cx="736600" cy="259045"/>
    <xdr:sp macro="" textlink="">
      <xdr:nvSpPr>
        <xdr:cNvPr id="402" name="テキスト ボックス 401"/>
        <xdr:cNvSpPr txBox="1"/>
      </xdr:nvSpPr>
      <xdr:spPr>
        <a:xfrm>
          <a:off x="15798800" y="6082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153005</xdr:rowOff>
    </xdr:from>
    <xdr:to>
      <xdr:col>73</xdr:col>
      <xdr:colOff>44450</xdr:colOff>
      <xdr:row>37</xdr:row>
      <xdr:rowOff>83155</xdr:rowOff>
    </xdr:to>
    <xdr:sp macro="" textlink="">
      <xdr:nvSpPr>
        <xdr:cNvPr id="403" name="楕円 402"/>
        <xdr:cNvSpPr/>
      </xdr:nvSpPr>
      <xdr:spPr>
        <a:xfrm>
          <a:off x="15240000" y="632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93332</xdr:rowOff>
    </xdr:from>
    <xdr:ext cx="762000" cy="259045"/>
    <xdr:sp macro="" textlink="">
      <xdr:nvSpPr>
        <xdr:cNvPr id="404" name="テキスト ボックス 403"/>
        <xdr:cNvSpPr txBox="1"/>
      </xdr:nvSpPr>
      <xdr:spPr>
        <a:xfrm>
          <a:off x="14909800" y="6094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16026</xdr:rowOff>
    </xdr:from>
    <xdr:to>
      <xdr:col>68</xdr:col>
      <xdr:colOff>203200</xdr:colOff>
      <xdr:row>37</xdr:row>
      <xdr:rowOff>117626</xdr:rowOff>
    </xdr:to>
    <xdr:sp macro="" textlink="">
      <xdr:nvSpPr>
        <xdr:cNvPr id="405" name="楕円 404"/>
        <xdr:cNvSpPr/>
      </xdr:nvSpPr>
      <xdr:spPr>
        <a:xfrm>
          <a:off x="14351000" y="63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127803</xdr:rowOff>
    </xdr:from>
    <xdr:ext cx="762000" cy="259045"/>
    <xdr:sp macro="" textlink="">
      <xdr:nvSpPr>
        <xdr:cNvPr id="406" name="テキスト ボックス 405"/>
        <xdr:cNvSpPr txBox="1"/>
      </xdr:nvSpPr>
      <xdr:spPr>
        <a:xfrm>
          <a:off x="14020800" y="61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73478</xdr:rowOff>
    </xdr:from>
    <xdr:to>
      <xdr:col>64</xdr:col>
      <xdr:colOff>152400</xdr:colOff>
      <xdr:row>38</xdr:row>
      <xdr:rowOff>3628</xdr:rowOff>
    </xdr:to>
    <xdr:sp macro="" textlink="">
      <xdr:nvSpPr>
        <xdr:cNvPr id="407" name="楕円 406"/>
        <xdr:cNvSpPr/>
      </xdr:nvSpPr>
      <xdr:spPr>
        <a:xfrm>
          <a:off x="134620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13805</xdr:rowOff>
    </xdr:from>
    <xdr:ext cx="762000" cy="259045"/>
    <xdr:sp macro="" textlink="">
      <xdr:nvSpPr>
        <xdr:cNvPr id="408" name="テキスト ボックス 407"/>
        <xdr:cNvSpPr txBox="1"/>
      </xdr:nvSpPr>
      <xdr:spPr>
        <a:xfrm>
          <a:off x="13131800" y="618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複数年度に渡る大型建設事業のための地方債発行によって、将来負担比率が増加した。この傾向は次年度以降も続く見込みのため、上昇幅を抑えるよう努めていく。</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5" name="直線コネクタ 424"/>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6" name="テキスト ボックス 425"/>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7" name="直線コネクタ 426"/>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8" name="テキスト ボックス 427"/>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9" name="直線コネクタ 428"/>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0" name="テキスト ボックス 429"/>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1" name="直線コネクタ 430"/>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2" name="テキスト ボックス 431"/>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139548</xdr:rowOff>
    </xdr:to>
    <xdr:cxnSp macro="">
      <xdr:nvCxnSpPr>
        <xdr:cNvPr id="435" name="直線コネクタ 434"/>
        <xdr:cNvCxnSpPr/>
      </xdr:nvCxnSpPr>
      <xdr:spPr>
        <a:xfrm flipV="1">
          <a:off x="17018000" y="2451100"/>
          <a:ext cx="0" cy="14603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111625</xdr:rowOff>
    </xdr:from>
    <xdr:ext cx="762000" cy="259045"/>
    <xdr:sp macro="" textlink="">
      <xdr:nvSpPr>
        <xdr:cNvPr id="436" name="将来負担の状況最小値テキスト"/>
        <xdr:cNvSpPr txBox="1"/>
      </xdr:nvSpPr>
      <xdr:spPr>
        <a:xfrm>
          <a:off x="17106900" y="388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139548</xdr:rowOff>
    </xdr:from>
    <xdr:to>
      <xdr:col>81</xdr:col>
      <xdr:colOff>133350</xdr:colOff>
      <xdr:row>22</xdr:row>
      <xdr:rowOff>139548</xdr:rowOff>
    </xdr:to>
    <xdr:cxnSp macro="">
      <xdr:nvCxnSpPr>
        <xdr:cNvPr id="437" name="直線コネクタ 436"/>
        <xdr:cNvCxnSpPr/>
      </xdr:nvCxnSpPr>
      <xdr:spPr>
        <a:xfrm>
          <a:off x="16929100" y="391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8"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9" name="直線コネクタ 438"/>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113352</xdr:rowOff>
    </xdr:from>
    <xdr:ext cx="762000" cy="259045"/>
    <xdr:sp macro="" textlink="">
      <xdr:nvSpPr>
        <xdr:cNvPr id="440" name="将来負担の状況平均値テキスト"/>
        <xdr:cNvSpPr txBox="1"/>
      </xdr:nvSpPr>
      <xdr:spPr>
        <a:xfrm>
          <a:off x="17106900" y="26851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141275</xdr:rowOff>
    </xdr:from>
    <xdr:to>
      <xdr:col>81</xdr:col>
      <xdr:colOff>95250</xdr:colOff>
      <xdr:row>16</xdr:row>
      <xdr:rowOff>71425</xdr:rowOff>
    </xdr:to>
    <xdr:sp macro="" textlink="">
      <xdr:nvSpPr>
        <xdr:cNvPr id="441" name="フローチャート: 判断 440"/>
        <xdr:cNvSpPr/>
      </xdr:nvSpPr>
      <xdr:spPr>
        <a:xfrm>
          <a:off x="16967200" y="271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21590</xdr:rowOff>
    </xdr:from>
    <xdr:to>
      <xdr:col>77</xdr:col>
      <xdr:colOff>95250</xdr:colOff>
      <xdr:row>15</xdr:row>
      <xdr:rowOff>123190</xdr:rowOff>
    </xdr:to>
    <xdr:sp macro="" textlink="">
      <xdr:nvSpPr>
        <xdr:cNvPr id="442" name="フローチャート: 判断 441"/>
        <xdr:cNvSpPr/>
      </xdr:nvSpPr>
      <xdr:spPr>
        <a:xfrm>
          <a:off x="16129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133367</xdr:rowOff>
    </xdr:from>
    <xdr:ext cx="736600" cy="259045"/>
    <xdr:sp macro="" textlink="">
      <xdr:nvSpPr>
        <xdr:cNvPr id="443" name="テキスト ボックス 442"/>
        <xdr:cNvSpPr txBox="1"/>
      </xdr:nvSpPr>
      <xdr:spPr>
        <a:xfrm>
          <a:off x="15798800" y="2362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19660</xdr:rowOff>
    </xdr:from>
    <xdr:to>
      <xdr:col>73</xdr:col>
      <xdr:colOff>44450</xdr:colOff>
      <xdr:row>15</xdr:row>
      <xdr:rowOff>121260</xdr:rowOff>
    </xdr:to>
    <xdr:sp macro="" textlink="">
      <xdr:nvSpPr>
        <xdr:cNvPr id="444" name="フローチャート: 判断 443"/>
        <xdr:cNvSpPr/>
      </xdr:nvSpPr>
      <xdr:spPr>
        <a:xfrm>
          <a:off x="15240000" y="2591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131437</xdr:rowOff>
    </xdr:from>
    <xdr:ext cx="762000" cy="259045"/>
    <xdr:sp macro="" textlink="">
      <xdr:nvSpPr>
        <xdr:cNvPr id="445" name="テキスト ボックス 444"/>
        <xdr:cNvSpPr txBox="1"/>
      </xdr:nvSpPr>
      <xdr:spPr>
        <a:xfrm>
          <a:off x="14909800" y="2360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19660</xdr:rowOff>
    </xdr:from>
    <xdr:to>
      <xdr:col>68</xdr:col>
      <xdr:colOff>203200</xdr:colOff>
      <xdr:row>15</xdr:row>
      <xdr:rowOff>121260</xdr:rowOff>
    </xdr:to>
    <xdr:sp macro="" textlink="">
      <xdr:nvSpPr>
        <xdr:cNvPr id="446" name="フローチャート: 判断 445"/>
        <xdr:cNvSpPr/>
      </xdr:nvSpPr>
      <xdr:spPr>
        <a:xfrm>
          <a:off x="14351000" y="2591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131437</xdr:rowOff>
    </xdr:from>
    <xdr:ext cx="762000" cy="259045"/>
    <xdr:sp macro="" textlink="">
      <xdr:nvSpPr>
        <xdr:cNvPr id="447" name="テキスト ボックス 446"/>
        <xdr:cNvSpPr txBox="1"/>
      </xdr:nvSpPr>
      <xdr:spPr>
        <a:xfrm>
          <a:off x="14020800" y="2360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60198</xdr:rowOff>
    </xdr:from>
    <xdr:to>
      <xdr:col>64</xdr:col>
      <xdr:colOff>152400</xdr:colOff>
      <xdr:row>15</xdr:row>
      <xdr:rowOff>161798</xdr:rowOff>
    </xdr:to>
    <xdr:sp macro="" textlink="">
      <xdr:nvSpPr>
        <xdr:cNvPr id="448" name="フローチャート: 判断 447"/>
        <xdr:cNvSpPr/>
      </xdr:nvSpPr>
      <xdr:spPr>
        <a:xfrm>
          <a:off x="13462000" y="263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525</xdr:rowOff>
    </xdr:from>
    <xdr:ext cx="762000" cy="259045"/>
    <xdr:sp macro="" textlink="">
      <xdr:nvSpPr>
        <xdr:cNvPr id="449" name="テキスト ボックス 448"/>
        <xdr:cNvSpPr txBox="1"/>
      </xdr:nvSpPr>
      <xdr:spPr>
        <a:xfrm>
          <a:off x="13131800" y="240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栃木県芳賀町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15,612
15,435
70.16
12,693,166
11,894,325
443,210
5,305,422
2,622,401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令和２年度は職員の新陳代謝が進んだ一方で、業務量の増加による時間外勤務手当の増加と、新たに会計年度任用職員の支出が生じたことから昨年度＋</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引続き職員の給与体系や職員手当などの適正化に努める。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77470</xdr:rowOff>
    </xdr:from>
    <xdr:to>
      <xdr:col>24</xdr:col>
      <xdr:colOff>25400</xdr:colOff>
      <xdr:row>41</xdr:row>
      <xdr:rowOff>39370</xdr:rowOff>
    </xdr:to>
    <xdr:cxnSp macro="">
      <xdr:nvCxnSpPr>
        <xdr:cNvPr id="61" name="直線コネクタ 60"/>
        <xdr:cNvCxnSpPr/>
      </xdr:nvCxnSpPr>
      <xdr:spPr>
        <a:xfrm flipV="1">
          <a:off x="4826000" y="573532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11447</xdr:rowOff>
    </xdr:from>
    <xdr:ext cx="762000" cy="259045"/>
    <xdr:sp macro="" textlink="">
      <xdr:nvSpPr>
        <xdr:cNvPr id="62" name="人件費最小値テキスト"/>
        <xdr:cNvSpPr txBox="1"/>
      </xdr:nvSpPr>
      <xdr:spPr>
        <a:xfrm>
          <a:off x="49149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39370</xdr:rowOff>
    </xdr:from>
    <xdr:to>
      <xdr:col>24</xdr:col>
      <xdr:colOff>114300</xdr:colOff>
      <xdr:row>41</xdr:row>
      <xdr:rowOff>39370</xdr:rowOff>
    </xdr:to>
    <xdr:cxnSp macro="">
      <xdr:nvCxnSpPr>
        <xdr:cNvPr id="63" name="直線コネクタ 62"/>
        <xdr:cNvCxnSpPr/>
      </xdr:nvCxnSpPr>
      <xdr:spPr>
        <a:xfrm>
          <a:off x="4737100" y="706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163847</xdr:rowOff>
    </xdr:from>
    <xdr:ext cx="762000" cy="259045"/>
    <xdr:sp macro="" textlink="">
      <xdr:nvSpPr>
        <xdr:cNvPr id="64" name="人件費最大値テキスト"/>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77470</xdr:rowOff>
    </xdr:from>
    <xdr:to>
      <xdr:col>24</xdr:col>
      <xdr:colOff>114300</xdr:colOff>
      <xdr:row>33</xdr:row>
      <xdr:rowOff>77470</xdr:rowOff>
    </xdr:to>
    <xdr:cxnSp macro="">
      <xdr:nvCxnSpPr>
        <xdr:cNvPr id="65" name="直線コネクタ 64"/>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92710</xdr:rowOff>
    </xdr:from>
    <xdr:to>
      <xdr:col>24</xdr:col>
      <xdr:colOff>25400</xdr:colOff>
      <xdr:row>37</xdr:row>
      <xdr:rowOff>123190</xdr:rowOff>
    </xdr:to>
    <xdr:cxnSp macro="">
      <xdr:nvCxnSpPr>
        <xdr:cNvPr id="66" name="直線コネクタ 65"/>
        <xdr:cNvCxnSpPr/>
      </xdr:nvCxnSpPr>
      <xdr:spPr>
        <a:xfrm>
          <a:off x="3987800" y="64363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62247</xdr:rowOff>
    </xdr:from>
    <xdr:ext cx="762000" cy="259045"/>
    <xdr:sp macro="" textlink="">
      <xdr:nvSpPr>
        <xdr:cNvPr id="67" name="人件費平均値テキスト"/>
        <xdr:cNvSpPr txBox="1"/>
      </xdr:nvSpPr>
      <xdr:spPr>
        <a:xfrm>
          <a:off x="4914900" y="6062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45720</xdr:rowOff>
    </xdr:from>
    <xdr:to>
      <xdr:col>24</xdr:col>
      <xdr:colOff>76200</xdr:colOff>
      <xdr:row>36</xdr:row>
      <xdr:rowOff>147320</xdr:rowOff>
    </xdr:to>
    <xdr:sp macro="" textlink="">
      <xdr:nvSpPr>
        <xdr:cNvPr id="68" name="フローチャート: 判断 67"/>
        <xdr:cNvSpPr/>
      </xdr:nvSpPr>
      <xdr:spPr>
        <a:xfrm>
          <a:off x="47752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92710</xdr:rowOff>
    </xdr:from>
    <xdr:to>
      <xdr:col>19</xdr:col>
      <xdr:colOff>187325</xdr:colOff>
      <xdr:row>37</xdr:row>
      <xdr:rowOff>115570</xdr:rowOff>
    </xdr:to>
    <xdr:cxnSp macro="">
      <xdr:nvCxnSpPr>
        <xdr:cNvPr id="69" name="直線コネクタ 68"/>
        <xdr:cNvCxnSpPr/>
      </xdr:nvCxnSpPr>
      <xdr:spPr>
        <a:xfrm flipV="1">
          <a:off x="3098800" y="64363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163830</xdr:rowOff>
    </xdr:from>
    <xdr:to>
      <xdr:col>20</xdr:col>
      <xdr:colOff>38100</xdr:colOff>
      <xdr:row>36</xdr:row>
      <xdr:rowOff>93980</xdr:rowOff>
    </xdr:to>
    <xdr:sp macro="" textlink="">
      <xdr:nvSpPr>
        <xdr:cNvPr id="70" name="フローチャート: 判断 69"/>
        <xdr:cNvSpPr/>
      </xdr:nvSpPr>
      <xdr:spPr>
        <a:xfrm>
          <a:off x="3937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104157</xdr:rowOff>
    </xdr:from>
    <xdr:ext cx="736600" cy="259045"/>
    <xdr:sp macro="" textlink="">
      <xdr:nvSpPr>
        <xdr:cNvPr id="71" name="テキスト ボックス 70"/>
        <xdr:cNvSpPr txBox="1"/>
      </xdr:nvSpPr>
      <xdr:spPr>
        <a:xfrm>
          <a:off x="3606800" y="5933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115570</xdr:rowOff>
    </xdr:from>
    <xdr:to>
      <xdr:col>15</xdr:col>
      <xdr:colOff>98425</xdr:colOff>
      <xdr:row>38</xdr:row>
      <xdr:rowOff>58420</xdr:rowOff>
    </xdr:to>
    <xdr:cxnSp macro="">
      <xdr:nvCxnSpPr>
        <xdr:cNvPr id="72" name="直線コネクタ 71"/>
        <xdr:cNvCxnSpPr/>
      </xdr:nvCxnSpPr>
      <xdr:spPr>
        <a:xfrm flipV="1">
          <a:off x="2209800" y="64592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140970</xdr:rowOff>
    </xdr:from>
    <xdr:to>
      <xdr:col>15</xdr:col>
      <xdr:colOff>149225</xdr:colOff>
      <xdr:row>36</xdr:row>
      <xdr:rowOff>71120</xdr:rowOff>
    </xdr:to>
    <xdr:sp macro="" textlink="">
      <xdr:nvSpPr>
        <xdr:cNvPr id="73" name="フローチャート: 判断 72"/>
        <xdr:cNvSpPr/>
      </xdr:nvSpPr>
      <xdr:spPr>
        <a:xfrm>
          <a:off x="3048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81297</xdr:rowOff>
    </xdr:from>
    <xdr:ext cx="762000" cy="259045"/>
    <xdr:sp macro="" textlink="">
      <xdr:nvSpPr>
        <xdr:cNvPr id="74" name="テキスト ボックス 73"/>
        <xdr:cNvSpPr txBox="1"/>
      </xdr:nvSpPr>
      <xdr:spPr>
        <a:xfrm>
          <a:off x="2717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27940</xdr:rowOff>
    </xdr:from>
    <xdr:to>
      <xdr:col>11</xdr:col>
      <xdr:colOff>9525</xdr:colOff>
      <xdr:row>38</xdr:row>
      <xdr:rowOff>58420</xdr:rowOff>
    </xdr:to>
    <xdr:cxnSp macro="">
      <xdr:nvCxnSpPr>
        <xdr:cNvPr id="75" name="直線コネクタ 74"/>
        <xdr:cNvCxnSpPr/>
      </xdr:nvCxnSpPr>
      <xdr:spPr>
        <a:xfrm>
          <a:off x="1320800" y="65430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102870</xdr:rowOff>
    </xdr:from>
    <xdr:to>
      <xdr:col>11</xdr:col>
      <xdr:colOff>60325</xdr:colOff>
      <xdr:row>36</xdr:row>
      <xdr:rowOff>33020</xdr:rowOff>
    </xdr:to>
    <xdr:sp macro="" textlink="">
      <xdr:nvSpPr>
        <xdr:cNvPr id="76" name="フローチャート: 判断 75"/>
        <xdr:cNvSpPr/>
      </xdr:nvSpPr>
      <xdr:spPr>
        <a:xfrm>
          <a:off x="2159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43197</xdr:rowOff>
    </xdr:from>
    <xdr:ext cx="762000" cy="259045"/>
    <xdr:sp macro="" textlink="">
      <xdr:nvSpPr>
        <xdr:cNvPr id="77" name="テキスト ボックス 76"/>
        <xdr:cNvSpPr txBox="1"/>
      </xdr:nvSpPr>
      <xdr:spPr>
        <a:xfrm>
          <a:off x="1828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102870</xdr:rowOff>
    </xdr:from>
    <xdr:to>
      <xdr:col>6</xdr:col>
      <xdr:colOff>171450</xdr:colOff>
      <xdr:row>36</xdr:row>
      <xdr:rowOff>33020</xdr:rowOff>
    </xdr:to>
    <xdr:sp macro="" textlink="">
      <xdr:nvSpPr>
        <xdr:cNvPr id="78" name="フローチャート: 判断 77"/>
        <xdr:cNvSpPr/>
      </xdr:nvSpPr>
      <xdr:spPr>
        <a:xfrm>
          <a:off x="1270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43197</xdr:rowOff>
    </xdr:from>
    <xdr:ext cx="762000" cy="259045"/>
    <xdr:sp macro="" textlink="">
      <xdr:nvSpPr>
        <xdr:cNvPr id="79" name="テキスト ボックス 78"/>
        <xdr:cNvSpPr txBox="1"/>
      </xdr:nvSpPr>
      <xdr:spPr>
        <a:xfrm>
          <a:off x="939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72390</xdr:rowOff>
    </xdr:from>
    <xdr:to>
      <xdr:col>24</xdr:col>
      <xdr:colOff>76200</xdr:colOff>
      <xdr:row>38</xdr:row>
      <xdr:rowOff>2540</xdr:rowOff>
    </xdr:to>
    <xdr:sp macro="" textlink="">
      <xdr:nvSpPr>
        <xdr:cNvPr id="85" name="楕円 84"/>
        <xdr:cNvSpPr/>
      </xdr:nvSpPr>
      <xdr:spPr>
        <a:xfrm>
          <a:off x="47752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44467</xdr:rowOff>
    </xdr:from>
    <xdr:ext cx="762000" cy="259045"/>
    <xdr:sp macro="" textlink="">
      <xdr:nvSpPr>
        <xdr:cNvPr id="86" name="人件費該当値テキスト"/>
        <xdr:cNvSpPr txBox="1"/>
      </xdr:nvSpPr>
      <xdr:spPr>
        <a:xfrm>
          <a:off x="49149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41910</xdr:rowOff>
    </xdr:from>
    <xdr:to>
      <xdr:col>20</xdr:col>
      <xdr:colOff>38100</xdr:colOff>
      <xdr:row>37</xdr:row>
      <xdr:rowOff>143510</xdr:rowOff>
    </xdr:to>
    <xdr:sp macro="" textlink="">
      <xdr:nvSpPr>
        <xdr:cNvPr id="87" name="楕円 86"/>
        <xdr:cNvSpPr/>
      </xdr:nvSpPr>
      <xdr:spPr>
        <a:xfrm>
          <a:off x="3937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128287</xdr:rowOff>
    </xdr:from>
    <xdr:ext cx="736600" cy="259045"/>
    <xdr:sp macro="" textlink="">
      <xdr:nvSpPr>
        <xdr:cNvPr id="88" name="テキスト ボックス 87"/>
        <xdr:cNvSpPr txBox="1"/>
      </xdr:nvSpPr>
      <xdr:spPr>
        <a:xfrm>
          <a:off x="3606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64770</xdr:rowOff>
    </xdr:from>
    <xdr:to>
      <xdr:col>15</xdr:col>
      <xdr:colOff>149225</xdr:colOff>
      <xdr:row>37</xdr:row>
      <xdr:rowOff>166370</xdr:rowOff>
    </xdr:to>
    <xdr:sp macro="" textlink="">
      <xdr:nvSpPr>
        <xdr:cNvPr id="89" name="楕円 88"/>
        <xdr:cNvSpPr/>
      </xdr:nvSpPr>
      <xdr:spPr>
        <a:xfrm>
          <a:off x="3048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151147</xdr:rowOff>
    </xdr:from>
    <xdr:ext cx="762000" cy="259045"/>
    <xdr:sp macro="" textlink="">
      <xdr:nvSpPr>
        <xdr:cNvPr id="90" name="テキスト ボックス 89"/>
        <xdr:cNvSpPr txBox="1"/>
      </xdr:nvSpPr>
      <xdr:spPr>
        <a:xfrm>
          <a:off x="2717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7620</xdr:rowOff>
    </xdr:from>
    <xdr:to>
      <xdr:col>11</xdr:col>
      <xdr:colOff>60325</xdr:colOff>
      <xdr:row>38</xdr:row>
      <xdr:rowOff>109220</xdr:rowOff>
    </xdr:to>
    <xdr:sp macro="" textlink="">
      <xdr:nvSpPr>
        <xdr:cNvPr id="91" name="楕円 90"/>
        <xdr:cNvSpPr/>
      </xdr:nvSpPr>
      <xdr:spPr>
        <a:xfrm>
          <a:off x="2159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93997</xdr:rowOff>
    </xdr:from>
    <xdr:ext cx="762000" cy="259045"/>
    <xdr:sp macro="" textlink="">
      <xdr:nvSpPr>
        <xdr:cNvPr id="92" name="テキスト ボックス 91"/>
        <xdr:cNvSpPr txBox="1"/>
      </xdr:nvSpPr>
      <xdr:spPr>
        <a:xfrm>
          <a:off x="1828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148590</xdr:rowOff>
    </xdr:from>
    <xdr:to>
      <xdr:col>6</xdr:col>
      <xdr:colOff>171450</xdr:colOff>
      <xdr:row>38</xdr:row>
      <xdr:rowOff>78740</xdr:rowOff>
    </xdr:to>
    <xdr:sp macro="" textlink="">
      <xdr:nvSpPr>
        <xdr:cNvPr id="93" name="楕円 92"/>
        <xdr:cNvSpPr/>
      </xdr:nvSpPr>
      <xdr:spPr>
        <a:xfrm>
          <a:off x="12700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63517</xdr:rowOff>
    </xdr:from>
    <xdr:ext cx="762000" cy="259045"/>
    <xdr:sp macro="" textlink="">
      <xdr:nvSpPr>
        <xdr:cNvPr id="94" name="テキスト ボックス 93"/>
        <xdr:cNvSpPr txBox="1"/>
      </xdr:nvSpPr>
      <xdr:spPr>
        <a:xfrm>
          <a:off x="939800" y="657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施設数の多さ、施設の老朽化によって維持管理費が増加している。アウトソーシングの活用により、比率が高い傾向にある。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令和２年度は一部施設で個別施設管理計画の策定を行い、今後も長期的に使用する施設について個別施設計画を策定してよりきめ細やかな修繕計画を立て、コスト縮減に努めていく。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154214</xdr:rowOff>
    </xdr:from>
    <xdr:to>
      <xdr:col>82</xdr:col>
      <xdr:colOff>107950</xdr:colOff>
      <xdr:row>21</xdr:row>
      <xdr:rowOff>48078</xdr:rowOff>
    </xdr:to>
    <xdr:cxnSp macro="">
      <xdr:nvCxnSpPr>
        <xdr:cNvPr id="124" name="直線コネクタ 123"/>
        <xdr:cNvCxnSpPr/>
      </xdr:nvCxnSpPr>
      <xdr:spPr>
        <a:xfrm flipV="1">
          <a:off x="16510000" y="2211614"/>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20155</xdr:rowOff>
    </xdr:from>
    <xdr:ext cx="762000" cy="259045"/>
    <xdr:sp macro="" textlink="">
      <xdr:nvSpPr>
        <xdr:cNvPr id="125" name="物件費最小値テキスト"/>
        <xdr:cNvSpPr txBox="1"/>
      </xdr:nvSpPr>
      <xdr:spPr>
        <a:xfrm>
          <a:off x="16598900" y="3620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48078</xdr:rowOff>
    </xdr:from>
    <xdr:to>
      <xdr:col>82</xdr:col>
      <xdr:colOff>196850</xdr:colOff>
      <xdr:row>21</xdr:row>
      <xdr:rowOff>48078</xdr:rowOff>
    </xdr:to>
    <xdr:cxnSp macro="">
      <xdr:nvCxnSpPr>
        <xdr:cNvPr id="126" name="直線コネクタ 125"/>
        <xdr:cNvCxnSpPr/>
      </xdr:nvCxnSpPr>
      <xdr:spPr>
        <a:xfrm>
          <a:off x="16421100" y="3648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69141</xdr:rowOff>
    </xdr:from>
    <xdr:ext cx="762000" cy="259045"/>
    <xdr:sp macro="" textlink="">
      <xdr:nvSpPr>
        <xdr:cNvPr id="127" name="物件費最大値テキスト"/>
        <xdr:cNvSpPr txBox="1"/>
      </xdr:nvSpPr>
      <xdr:spPr>
        <a:xfrm>
          <a:off x="16598900" y="195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154214</xdr:rowOff>
    </xdr:from>
    <xdr:to>
      <xdr:col>82</xdr:col>
      <xdr:colOff>196850</xdr:colOff>
      <xdr:row>12</xdr:row>
      <xdr:rowOff>154214</xdr:rowOff>
    </xdr:to>
    <xdr:cxnSp macro="">
      <xdr:nvCxnSpPr>
        <xdr:cNvPr id="128" name="直線コネクタ 127"/>
        <xdr:cNvCxnSpPr/>
      </xdr:nvCxnSpPr>
      <xdr:spPr>
        <a:xfrm>
          <a:off x="16421100" y="221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12700</xdr:rowOff>
    </xdr:from>
    <xdr:to>
      <xdr:col>82</xdr:col>
      <xdr:colOff>107950</xdr:colOff>
      <xdr:row>20</xdr:row>
      <xdr:rowOff>56243</xdr:rowOff>
    </xdr:to>
    <xdr:cxnSp macro="">
      <xdr:nvCxnSpPr>
        <xdr:cNvPr id="129" name="直線コネクタ 128"/>
        <xdr:cNvCxnSpPr/>
      </xdr:nvCxnSpPr>
      <xdr:spPr>
        <a:xfrm>
          <a:off x="15671800" y="3441700"/>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24691</xdr:rowOff>
    </xdr:from>
    <xdr:ext cx="762000" cy="259045"/>
    <xdr:sp macro="" textlink="">
      <xdr:nvSpPr>
        <xdr:cNvPr id="130" name="物件費平均値テキスト"/>
        <xdr:cNvSpPr txBox="1"/>
      </xdr:nvSpPr>
      <xdr:spPr>
        <a:xfrm>
          <a:off x="16598900" y="2767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8164</xdr:rowOff>
    </xdr:from>
    <xdr:to>
      <xdr:col>82</xdr:col>
      <xdr:colOff>158750</xdr:colOff>
      <xdr:row>17</xdr:row>
      <xdr:rowOff>109764</xdr:rowOff>
    </xdr:to>
    <xdr:sp macro="" textlink="">
      <xdr:nvSpPr>
        <xdr:cNvPr id="131" name="フローチャート: 判断 130"/>
        <xdr:cNvSpPr/>
      </xdr:nvSpPr>
      <xdr:spPr>
        <a:xfrm>
          <a:off x="164592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12700</xdr:rowOff>
    </xdr:from>
    <xdr:to>
      <xdr:col>78</xdr:col>
      <xdr:colOff>69850</xdr:colOff>
      <xdr:row>21</xdr:row>
      <xdr:rowOff>4536</xdr:rowOff>
    </xdr:to>
    <xdr:cxnSp macro="">
      <xdr:nvCxnSpPr>
        <xdr:cNvPr id="132" name="直線コネクタ 131"/>
        <xdr:cNvCxnSpPr/>
      </xdr:nvCxnSpPr>
      <xdr:spPr>
        <a:xfrm flipV="1">
          <a:off x="14782800" y="3441700"/>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54429</xdr:rowOff>
    </xdr:from>
    <xdr:to>
      <xdr:col>78</xdr:col>
      <xdr:colOff>120650</xdr:colOff>
      <xdr:row>18</xdr:row>
      <xdr:rowOff>156029</xdr:rowOff>
    </xdr:to>
    <xdr:sp macro="" textlink="">
      <xdr:nvSpPr>
        <xdr:cNvPr id="133" name="フローチャート: 判断 132"/>
        <xdr:cNvSpPr/>
      </xdr:nvSpPr>
      <xdr:spPr>
        <a:xfrm>
          <a:off x="15621000" y="3140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166206</xdr:rowOff>
    </xdr:from>
    <xdr:ext cx="736600" cy="259045"/>
    <xdr:sp macro="" textlink="">
      <xdr:nvSpPr>
        <xdr:cNvPr id="134" name="テキスト ボックス 133"/>
        <xdr:cNvSpPr txBox="1"/>
      </xdr:nvSpPr>
      <xdr:spPr>
        <a:xfrm>
          <a:off x="15290800" y="2909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34472</xdr:rowOff>
    </xdr:from>
    <xdr:to>
      <xdr:col>73</xdr:col>
      <xdr:colOff>180975</xdr:colOff>
      <xdr:row>21</xdr:row>
      <xdr:rowOff>4536</xdr:rowOff>
    </xdr:to>
    <xdr:cxnSp macro="">
      <xdr:nvCxnSpPr>
        <xdr:cNvPr id="135" name="直線コネクタ 134"/>
        <xdr:cNvCxnSpPr/>
      </xdr:nvCxnSpPr>
      <xdr:spPr>
        <a:xfrm>
          <a:off x="13893800" y="3463472"/>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43543</xdr:rowOff>
    </xdr:from>
    <xdr:to>
      <xdr:col>74</xdr:col>
      <xdr:colOff>31750</xdr:colOff>
      <xdr:row>18</xdr:row>
      <xdr:rowOff>145143</xdr:rowOff>
    </xdr:to>
    <xdr:sp macro="" textlink="">
      <xdr:nvSpPr>
        <xdr:cNvPr id="136" name="フローチャート: 判断 135"/>
        <xdr:cNvSpPr/>
      </xdr:nvSpPr>
      <xdr:spPr>
        <a:xfrm>
          <a:off x="14732000" y="312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155320</xdr:rowOff>
    </xdr:from>
    <xdr:ext cx="762000" cy="259045"/>
    <xdr:sp macro="" textlink="">
      <xdr:nvSpPr>
        <xdr:cNvPr id="137" name="テキスト ボックス 136"/>
        <xdr:cNvSpPr txBox="1"/>
      </xdr:nvSpPr>
      <xdr:spPr>
        <a:xfrm>
          <a:off x="14401800" y="2898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118836</xdr:rowOff>
    </xdr:from>
    <xdr:to>
      <xdr:col>69</xdr:col>
      <xdr:colOff>92075</xdr:colOff>
      <xdr:row>20</xdr:row>
      <xdr:rowOff>34472</xdr:rowOff>
    </xdr:to>
    <xdr:cxnSp macro="">
      <xdr:nvCxnSpPr>
        <xdr:cNvPr id="138" name="直線コネクタ 137"/>
        <xdr:cNvCxnSpPr/>
      </xdr:nvCxnSpPr>
      <xdr:spPr>
        <a:xfrm>
          <a:off x="13004800" y="3376386"/>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138793</xdr:rowOff>
    </xdr:from>
    <xdr:to>
      <xdr:col>69</xdr:col>
      <xdr:colOff>142875</xdr:colOff>
      <xdr:row>18</xdr:row>
      <xdr:rowOff>68943</xdr:rowOff>
    </xdr:to>
    <xdr:sp macro="" textlink="">
      <xdr:nvSpPr>
        <xdr:cNvPr id="139" name="フローチャート: 判断 138"/>
        <xdr:cNvSpPr/>
      </xdr:nvSpPr>
      <xdr:spPr>
        <a:xfrm>
          <a:off x="13843000" y="3053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79120</xdr:rowOff>
    </xdr:from>
    <xdr:ext cx="762000" cy="259045"/>
    <xdr:sp macro="" textlink="">
      <xdr:nvSpPr>
        <xdr:cNvPr id="140" name="テキスト ボックス 139"/>
        <xdr:cNvSpPr txBox="1"/>
      </xdr:nvSpPr>
      <xdr:spPr>
        <a:xfrm>
          <a:off x="13512800" y="2822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95250</xdr:rowOff>
    </xdr:from>
    <xdr:to>
      <xdr:col>65</xdr:col>
      <xdr:colOff>53975</xdr:colOff>
      <xdr:row>18</xdr:row>
      <xdr:rowOff>25400</xdr:rowOff>
    </xdr:to>
    <xdr:sp macro="" textlink="">
      <xdr:nvSpPr>
        <xdr:cNvPr id="141" name="フローチャート: 判断 140"/>
        <xdr:cNvSpPr/>
      </xdr:nvSpPr>
      <xdr:spPr>
        <a:xfrm>
          <a:off x="12954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35577</xdr:rowOff>
    </xdr:from>
    <xdr:ext cx="762000" cy="259045"/>
    <xdr:sp macro="" textlink="">
      <xdr:nvSpPr>
        <xdr:cNvPr id="142" name="テキスト ボックス 141"/>
        <xdr:cNvSpPr txBox="1"/>
      </xdr:nvSpPr>
      <xdr:spPr>
        <a:xfrm>
          <a:off x="126238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5443</xdr:rowOff>
    </xdr:from>
    <xdr:to>
      <xdr:col>82</xdr:col>
      <xdr:colOff>158750</xdr:colOff>
      <xdr:row>20</xdr:row>
      <xdr:rowOff>107043</xdr:rowOff>
    </xdr:to>
    <xdr:sp macro="" textlink="">
      <xdr:nvSpPr>
        <xdr:cNvPr id="148" name="楕円 147"/>
        <xdr:cNvSpPr/>
      </xdr:nvSpPr>
      <xdr:spPr>
        <a:xfrm>
          <a:off x="16459200" y="343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148970</xdr:rowOff>
    </xdr:from>
    <xdr:ext cx="762000" cy="259045"/>
    <xdr:sp macro="" textlink="">
      <xdr:nvSpPr>
        <xdr:cNvPr id="149" name="物件費該当値テキスト"/>
        <xdr:cNvSpPr txBox="1"/>
      </xdr:nvSpPr>
      <xdr:spPr>
        <a:xfrm>
          <a:off x="16598900" y="340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133350</xdr:rowOff>
    </xdr:from>
    <xdr:to>
      <xdr:col>78</xdr:col>
      <xdr:colOff>120650</xdr:colOff>
      <xdr:row>20</xdr:row>
      <xdr:rowOff>63500</xdr:rowOff>
    </xdr:to>
    <xdr:sp macro="" textlink="">
      <xdr:nvSpPr>
        <xdr:cNvPr id="150" name="楕円 149"/>
        <xdr:cNvSpPr/>
      </xdr:nvSpPr>
      <xdr:spPr>
        <a:xfrm>
          <a:off x="156210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48277</xdr:rowOff>
    </xdr:from>
    <xdr:ext cx="736600" cy="259045"/>
    <xdr:sp macro="" textlink="">
      <xdr:nvSpPr>
        <xdr:cNvPr id="151" name="テキスト ボックス 150"/>
        <xdr:cNvSpPr txBox="1"/>
      </xdr:nvSpPr>
      <xdr:spPr>
        <a:xfrm>
          <a:off x="15290800" y="347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125186</xdr:rowOff>
    </xdr:from>
    <xdr:to>
      <xdr:col>74</xdr:col>
      <xdr:colOff>31750</xdr:colOff>
      <xdr:row>21</xdr:row>
      <xdr:rowOff>55336</xdr:rowOff>
    </xdr:to>
    <xdr:sp macro="" textlink="">
      <xdr:nvSpPr>
        <xdr:cNvPr id="152" name="楕円 151"/>
        <xdr:cNvSpPr/>
      </xdr:nvSpPr>
      <xdr:spPr>
        <a:xfrm>
          <a:off x="14732000" y="355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21</xdr:row>
      <xdr:rowOff>40113</xdr:rowOff>
    </xdr:from>
    <xdr:ext cx="762000" cy="259045"/>
    <xdr:sp macro="" textlink="">
      <xdr:nvSpPr>
        <xdr:cNvPr id="153" name="テキスト ボックス 152"/>
        <xdr:cNvSpPr txBox="1"/>
      </xdr:nvSpPr>
      <xdr:spPr>
        <a:xfrm>
          <a:off x="14401800" y="3640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155122</xdr:rowOff>
    </xdr:from>
    <xdr:to>
      <xdr:col>69</xdr:col>
      <xdr:colOff>142875</xdr:colOff>
      <xdr:row>20</xdr:row>
      <xdr:rowOff>85272</xdr:rowOff>
    </xdr:to>
    <xdr:sp macro="" textlink="">
      <xdr:nvSpPr>
        <xdr:cNvPr id="154" name="楕円 153"/>
        <xdr:cNvSpPr/>
      </xdr:nvSpPr>
      <xdr:spPr>
        <a:xfrm>
          <a:off x="13843000" y="341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70049</xdr:rowOff>
    </xdr:from>
    <xdr:ext cx="762000" cy="259045"/>
    <xdr:sp macro="" textlink="">
      <xdr:nvSpPr>
        <xdr:cNvPr id="155" name="テキスト ボックス 154"/>
        <xdr:cNvSpPr txBox="1"/>
      </xdr:nvSpPr>
      <xdr:spPr>
        <a:xfrm>
          <a:off x="13512800" y="349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68036</xdr:rowOff>
    </xdr:from>
    <xdr:to>
      <xdr:col>65</xdr:col>
      <xdr:colOff>53975</xdr:colOff>
      <xdr:row>19</xdr:row>
      <xdr:rowOff>169636</xdr:rowOff>
    </xdr:to>
    <xdr:sp macro="" textlink="">
      <xdr:nvSpPr>
        <xdr:cNvPr id="156" name="楕円 155"/>
        <xdr:cNvSpPr/>
      </xdr:nvSpPr>
      <xdr:spPr>
        <a:xfrm>
          <a:off x="12954000" y="332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154413</xdr:rowOff>
    </xdr:from>
    <xdr:ext cx="762000" cy="259045"/>
    <xdr:sp macro="" textlink="">
      <xdr:nvSpPr>
        <xdr:cNvPr id="157" name="テキスト ボックス 156"/>
        <xdr:cNvSpPr txBox="1"/>
      </xdr:nvSpPr>
      <xdr:spPr>
        <a:xfrm>
          <a:off x="12623800" y="3411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町民のコロナウイルス感染症リスク軽減のため医療機関への受診控えがあり、結果として子ども医療費の減等によって令和２年度は昨年度比－</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％となり、類似団体との比較も低い水準となっている。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今後は扶助費の増加が予想されるので、事業の適正化を図っていく。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60</xdr:row>
      <xdr:rowOff>69850</xdr:rowOff>
    </xdr:to>
    <xdr:cxnSp macro="">
      <xdr:nvCxnSpPr>
        <xdr:cNvPr id="185" name="直線コネクタ 184"/>
        <xdr:cNvCxnSpPr/>
      </xdr:nvCxnSpPr>
      <xdr:spPr>
        <a:xfrm flipV="1">
          <a:off x="4826000" y="904240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41927</xdr:rowOff>
    </xdr:from>
    <xdr:ext cx="762000" cy="259045"/>
    <xdr:sp macro="" textlink="">
      <xdr:nvSpPr>
        <xdr:cNvPr id="186" name="扶助費最小値テキスト"/>
        <xdr:cNvSpPr txBox="1"/>
      </xdr:nvSpPr>
      <xdr:spPr>
        <a:xfrm>
          <a:off x="4914900" y="10328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69850</xdr:rowOff>
    </xdr:from>
    <xdr:to>
      <xdr:col>24</xdr:col>
      <xdr:colOff>114300</xdr:colOff>
      <xdr:row>60</xdr:row>
      <xdr:rowOff>69850</xdr:rowOff>
    </xdr:to>
    <xdr:cxnSp macro="">
      <xdr:nvCxnSpPr>
        <xdr:cNvPr id="187" name="直線コネクタ 186"/>
        <xdr:cNvCxnSpPr/>
      </xdr:nvCxnSpPr>
      <xdr:spPr>
        <a:xfrm>
          <a:off x="4737100" y="10356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88"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89" name="直線コネクタ 188"/>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31750</xdr:rowOff>
    </xdr:from>
    <xdr:to>
      <xdr:col>24</xdr:col>
      <xdr:colOff>25400</xdr:colOff>
      <xdr:row>54</xdr:row>
      <xdr:rowOff>107950</xdr:rowOff>
    </xdr:to>
    <xdr:cxnSp macro="">
      <xdr:nvCxnSpPr>
        <xdr:cNvPr id="190" name="直線コネクタ 189"/>
        <xdr:cNvCxnSpPr/>
      </xdr:nvCxnSpPr>
      <xdr:spPr>
        <a:xfrm flipV="1">
          <a:off x="3987800" y="92900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10177</xdr:rowOff>
    </xdr:from>
    <xdr:ext cx="762000" cy="259045"/>
    <xdr:sp macro="" textlink="">
      <xdr:nvSpPr>
        <xdr:cNvPr id="191" name="扶助費平均値テキスト"/>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192" name="フローチャート: 判断 191"/>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50800</xdr:rowOff>
    </xdr:from>
    <xdr:to>
      <xdr:col>19</xdr:col>
      <xdr:colOff>187325</xdr:colOff>
      <xdr:row>54</xdr:row>
      <xdr:rowOff>107950</xdr:rowOff>
    </xdr:to>
    <xdr:cxnSp macro="">
      <xdr:nvCxnSpPr>
        <xdr:cNvPr id="193" name="直線コネクタ 192"/>
        <xdr:cNvCxnSpPr/>
      </xdr:nvCxnSpPr>
      <xdr:spPr>
        <a:xfrm>
          <a:off x="3098800" y="93091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152400</xdr:rowOff>
    </xdr:from>
    <xdr:to>
      <xdr:col>20</xdr:col>
      <xdr:colOff>38100</xdr:colOff>
      <xdr:row>57</xdr:row>
      <xdr:rowOff>82550</xdr:rowOff>
    </xdr:to>
    <xdr:sp macro="" textlink="">
      <xdr:nvSpPr>
        <xdr:cNvPr id="194" name="フローチャート: 判断 193"/>
        <xdr:cNvSpPr/>
      </xdr:nvSpPr>
      <xdr:spPr>
        <a:xfrm>
          <a:off x="3937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67327</xdr:rowOff>
    </xdr:from>
    <xdr:ext cx="736600" cy="259045"/>
    <xdr:sp macro="" textlink="">
      <xdr:nvSpPr>
        <xdr:cNvPr id="195" name="テキスト ボックス 194"/>
        <xdr:cNvSpPr txBox="1"/>
      </xdr:nvSpPr>
      <xdr:spPr>
        <a:xfrm>
          <a:off x="3606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50800</xdr:rowOff>
    </xdr:from>
    <xdr:to>
      <xdr:col>15</xdr:col>
      <xdr:colOff>98425</xdr:colOff>
      <xdr:row>54</xdr:row>
      <xdr:rowOff>88900</xdr:rowOff>
    </xdr:to>
    <xdr:cxnSp macro="">
      <xdr:nvCxnSpPr>
        <xdr:cNvPr id="196" name="直線コネクタ 195"/>
        <xdr:cNvCxnSpPr/>
      </xdr:nvCxnSpPr>
      <xdr:spPr>
        <a:xfrm flipV="1">
          <a:off x="2209800" y="9309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0</xdr:rowOff>
    </xdr:from>
    <xdr:to>
      <xdr:col>15</xdr:col>
      <xdr:colOff>149225</xdr:colOff>
      <xdr:row>57</xdr:row>
      <xdr:rowOff>101600</xdr:rowOff>
    </xdr:to>
    <xdr:sp macro="" textlink="">
      <xdr:nvSpPr>
        <xdr:cNvPr id="197" name="フローチャート: 判断 196"/>
        <xdr:cNvSpPr/>
      </xdr:nvSpPr>
      <xdr:spPr>
        <a:xfrm>
          <a:off x="3048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86377</xdr:rowOff>
    </xdr:from>
    <xdr:ext cx="762000" cy="259045"/>
    <xdr:sp macro="" textlink="">
      <xdr:nvSpPr>
        <xdr:cNvPr id="198" name="テキスト ボックス 197"/>
        <xdr:cNvSpPr txBox="1"/>
      </xdr:nvSpPr>
      <xdr:spPr>
        <a:xfrm>
          <a:off x="2717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88900</xdr:rowOff>
    </xdr:from>
    <xdr:to>
      <xdr:col>11</xdr:col>
      <xdr:colOff>9525</xdr:colOff>
      <xdr:row>54</xdr:row>
      <xdr:rowOff>127000</xdr:rowOff>
    </xdr:to>
    <xdr:cxnSp macro="">
      <xdr:nvCxnSpPr>
        <xdr:cNvPr id="199" name="直線コネクタ 198"/>
        <xdr:cNvCxnSpPr/>
      </xdr:nvCxnSpPr>
      <xdr:spPr>
        <a:xfrm flipV="1">
          <a:off x="1320800" y="9347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133350</xdr:rowOff>
    </xdr:from>
    <xdr:to>
      <xdr:col>11</xdr:col>
      <xdr:colOff>60325</xdr:colOff>
      <xdr:row>57</xdr:row>
      <xdr:rowOff>63500</xdr:rowOff>
    </xdr:to>
    <xdr:sp macro="" textlink="">
      <xdr:nvSpPr>
        <xdr:cNvPr id="200" name="フローチャート: 判断 199"/>
        <xdr:cNvSpPr/>
      </xdr:nvSpPr>
      <xdr:spPr>
        <a:xfrm>
          <a:off x="2159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48277</xdr:rowOff>
    </xdr:from>
    <xdr:ext cx="762000" cy="259045"/>
    <xdr:sp macro="" textlink="">
      <xdr:nvSpPr>
        <xdr:cNvPr id="201" name="テキスト ボックス 200"/>
        <xdr:cNvSpPr txBox="1"/>
      </xdr:nvSpPr>
      <xdr:spPr>
        <a:xfrm>
          <a:off x="1828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202" name="フローチャート: 判断 201"/>
        <xdr:cNvSpPr/>
      </xdr:nvSpPr>
      <xdr:spPr>
        <a:xfrm>
          <a:off x="1270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29227</xdr:rowOff>
    </xdr:from>
    <xdr:ext cx="762000" cy="259045"/>
    <xdr:sp macro="" textlink="">
      <xdr:nvSpPr>
        <xdr:cNvPr id="203" name="テキスト ボックス 202"/>
        <xdr:cNvSpPr txBox="1"/>
      </xdr:nvSpPr>
      <xdr:spPr>
        <a:xfrm>
          <a:off x="939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152400</xdr:rowOff>
    </xdr:from>
    <xdr:to>
      <xdr:col>24</xdr:col>
      <xdr:colOff>76200</xdr:colOff>
      <xdr:row>54</xdr:row>
      <xdr:rowOff>82550</xdr:rowOff>
    </xdr:to>
    <xdr:sp macro="" textlink="">
      <xdr:nvSpPr>
        <xdr:cNvPr id="209" name="楕円 208"/>
        <xdr:cNvSpPr/>
      </xdr:nvSpPr>
      <xdr:spPr>
        <a:xfrm>
          <a:off x="47752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168927</xdr:rowOff>
    </xdr:from>
    <xdr:ext cx="762000" cy="259045"/>
    <xdr:sp macro="" textlink="">
      <xdr:nvSpPr>
        <xdr:cNvPr id="210" name="扶助費該当値テキスト"/>
        <xdr:cNvSpPr txBox="1"/>
      </xdr:nvSpPr>
      <xdr:spPr>
        <a:xfrm>
          <a:off x="49149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57150</xdr:rowOff>
    </xdr:from>
    <xdr:to>
      <xdr:col>20</xdr:col>
      <xdr:colOff>38100</xdr:colOff>
      <xdr:row>54</xdr:row>
      <xdr:rowOff>158750</xdr:rowOff>
    </xdr:to>
    <xdr:sp macro="" textlink="">
      <xdr:nvSpPr>
        <xdr:cNvPr id="211" name="楕円 210"/>
        <xdr:cNvSpPr/>
      </xdr:nvSpPr>
      <xdr:spPr>
        <a:xfrm>
          <a:off x="3937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168927</xdr:rowOff>
    </xdr:from>
    <xdr:ext cx="736600" cy="259045"/>
    <xdr:sp macro="" textlink="">
      <xdr:nvSpPr>
        <xdr:cNvPr id="212" name="テキスト ボックス 211"/>
        <xdr:cNvSpPr txBox="1"/>
      </xdr:nvSpPr>
      <xdr:spPr>
        <a:xfrm>
          <a:off x="3606800" y="908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0</xdr:rowOff>
    </xdr:from>
    <xdr:to>
      <xdr:col>15</xdr:col>
      <xdr:colOff>149225</xdr:colOff>
      <xdr:row>54</xdr:row>
      <xdr:rowOff>101600</xdr:rowOff>
    </xdr:to>
    <xdr:sp macro="" textlink="">
      <xdr:nvSpPr>
        <xdr:cNvPr id="213" name="楕円 212"/>
        <xdr:cNvSpPr/>
      </xdr:nvSpPr>
      <xdr:spPr>
        <a:xfrm>
          <a:off x="3048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111777</xdr:rowOff>
    </xdr:from>
    <xdr:ext cx="762000" cy="259045"/>
    <xdr:sp macro="" textlink="">
      <xdr:nvSpPr>
        <xdr:cNvPr id="214" name="テキスト ボックス 213"/>
        <xdr:cNvSpPr txBox="1"/>
      </xdr:nvSpPr>
      <xdr:spPr>
        <a:xfrm>
          <a:off x="2717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38100</xdr:rowOff>
    </xdr:from>
    <xdr:to>
      <xdr:col>11</xdr:col>
      <xdr:colOff>60325</xdr:colOff>
      <xdr:row>54</xdr:row>
      <xdr:rowOff>139700</xdr:rowOff>
    </xdr:to>
    <xdr:sp macro="" textlink="">
      <xdr:nvSpPr>
        <xdr:cNvPr id="215" name="楕円 214"/>
        <xdr:cNvSpPr/>
      </xdr:nvSpPr>
      <xdr:spPr>
        <a:xfrm>
          <a:off x="2159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149877</xdr:rowOff>
    </xdr:from>
    <xdr:ext cx="762000" cy="259045"/>
    <xdr:sp macro="" textlink="">
      <xdr:nvSpPr>
        <xdr:cNvPr id="216" name="テキスト ボックス 215"/>
        <xdr:cNvSpPr txBox="1"/>
      </xdr:nvSpPr>
      <xdr:spPr>
        <a:xfrm>
          <a:off x="1828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217" name="楕円 216"/>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16527</xdr:rowOff>
    </xdr:from>
    <xdr:ext cx="762000" cy="259045"/>
    <xdr:sp macro="" textlink="">
      <xdr:nvSpPr>
        <xdr:cNvPr id="218" name="テキスト ボックス 217"/>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類似団体より低い水準であるものの、各事業会計の財政の健全化を図ることで、他会計への支出金を抑制し、水準を抑えるよう努めていく。</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88900</xdr:rowOff>
    </xdr:from>
    <xdr:to>
      <xdr:col>82</xdr:col>
      <xdr:colOff>107950</xdr:colOff>
      <xdr:row>61</xdr:row>
      <xdr:rowOff>120650</xdr:rowOff>
    </xdr:to>
    <xdr:cxnSp macro="">
      <xdr:nvCxnSpPr>
        <xdr:cNvPr id="246" name="直線コネクタ 245"/>
        <xdr:cNvCxnSpPr/>
      </xdr:nvCxnSpPr>
      <xdr:spPr>
        <a:xfrm flipV="1">
          <a:off x="16510000" y="9004300"/>
          <a:ext cx="0" cy="1574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92727</xdr:rowOff>
    </xdr:from>
    <xdr:ext cx="762000" cy="259045"/>
    <xdr:sp macro="" textlink="">
      <xdr:nvSpPr>
        <xdr:cNvPr id="247" name="その他最小値テキスト"/>
        <xdr:cNvSpPr txBox="1"/>
      </xdr:nvSpPr>
      <xdr:spPr>
        <a:xfrm>
          <a:off x="165989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120650</xdr:rowOff>
    </xdr:from>
    <xdr:to>
      <xdr:col>82</xdr:col>
      <xdr:colOff>196850</xdr:colOff>
      <xdr:row>61</xdr:row>
      <xdr:rowOff>120650</xdr:rowOff>
    </xdr:to>
    <xdr:cxnSp macro="">
      <xdr:nvCxnSpPr>
        <xdr:cNvPr id="248" name="直線コネクタ 247"/>
        <xdr:cNvCxnSpPr/>
      </xdr:nvCxnSpPr>
      <xdr:spPr>
        <a:xfrm>
          <a:off x="16421100" y="1057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3827</xdr:rowOff>
    </xdr:from>
    <xdr:ext cx="762000" cy="259045"/>
    <xdr:sp macro="" textlink="">
      <xdr:nvSpPr>
        <xdr:cNvPr id="249" name="その他最大値テキスト"/>
        <xdr:cNvSpPr txBox="1"/>
      </xdr:nvSpPr>
      <xdr:spPr>
        <a:xfrm>
          <a:off x="16598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88900</xdr:rowOff>
    </xdr:from>
    <xdr:to>
      <xdr:col>82</xdr:col>
      <xdr:colOff>196850</xdr:colOff>
      <xdr:row>52</xdr:row>
      <xdr:rowOff>88900</xdr:rowOff>
    </xdr:to>
    <xdr:cxnSp macro="">
      <xdr:nvCxnSpPr>
        <xdr:cNvPr id="250" name="直線コネクタ 249"/>
        <xdr:cNvCxnSpPr/>
      </xdr:nvCxnSpPr>
      <xdr:spPr>
        <a:xfrm>
          <a:off x="16421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52</xdr:row>
      <xdr:rowOff>88900</xdr:rowOff>
    </xdr:from>
    <xdr:to>
      <xdr:col>82</xdr:col>
      <xdr:colOff>107950</xdr:colOff>
      <xdr:row>52</xdr:row>
      <xdr:rowOff>101600</xdr:rowOff>
    </xdr:to>
    <xdr:cxnSp macro="">
      <xdr:nvCxnSpPr>
        <xdr:cNvPr id="251" name="直線コネクタ 250"/>
        <xdr:cNvCxnSpPr/>
      </xdr:nvCxnSpPr>
      <xdr:spPr>
        <a:xfrm flipV="1">
          <a:off x="15671800" y="90043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156227</xdr:rowOff>
    </xdr:from>
    <xdr:ext cx="762000" cy="259045"/>
    <xdr:sp macro="" textlink="">
      <xdr:nvSpPr>
        <xdr:cNvPr id="252" name="その他平均値テキスト"/>
        <xdr:cNvSpPr txBox="1"/>
      </xdr:nvSpPr>
      <xdr:spPr>
        <a:xfrm>
          <a:off x="16598900" y="9585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12700</xdr:rowOff>
    </xdr:from>
    <xdr:to>
      <xdr:col>82</xdr:col>
      <xdr:colOff>158750</xdr:colOff>
      <xdr:row>56</xdr:row>
      <xdr:rowOff>114300</xdr:rowOff>
    </xdr:to>
    <xdr:sp macro="" textlink="">
      <xdr:nvSpPr>
        <xdr:cNvPr id="253" name="フローチャート: 判断 252"/>
        <xdr:cNvSpPr/>
      </xdr:nvSpPr>
      <xdr:spPr>
        <a:xfrm>
          <a:off x="164592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52</xdr:row>
      <xdr:rowOff>101600</xdr:rowOff>
    </xdr:from>
    <xdr:to>
      <xdr:col>78</xdr:col>
      <xdr:colOff>69850</xdr:colOff>
      <xdr:row>52</xdr:row>
      <xdr:rowOff>127000</xdr:rowOff>
    </xdr:to>
    <xdr:cxnSp macro="">
      <xdr:nvCxnSpPr>
        <xdr:cNvPr id="254" name="直線コネクタ 253"/>
        <xdr:cNvCxnSpPr/>
      </xdr:nvCxnSpPr>
      <xdr:spPr>
        <a:xfrm flipV="1">
          <a:off x="14782800" y="9017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55" name="フローチャート: 判断 254"/>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67327</xdr:rowOff>
    </xdr:from>
    <xdr:ext cx="736600" cy="259045"/>
    <xdr:sp macro="" textlink="">
      <xdr:nvSpPr>
        <xdr:cNvPr id="256" name="テキスト ボックス 255"/>
        <xdr:cNvSpPr txBox="1"/>
      </xdr:nvSpPr>
      <xdr:spPr>
        <a:xfrm>
          <a:off x="15290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52</xdr:row>
      <xdr:rowOff>127000</xdr:rowOff>
    </xdr:from>
    <xdr:to>
      <xdr:col>73</xdr:col>
      <xdr:colOff>180975</xdr:colOff>
      <xdr:row>52</xdr:row>
      <xdr:rowOff>165100</xdr:rowOff>
    </xdr:to>
    <xdr:cxnSp macro="">
      <xdr:nvCxnSpPr>
        <xdr:cNvPr id="257" name="直線コネクタ 256"/>
        <xdr:cNvCxnSpPr/>
      </xdr:nvCxnSpPr>
      <xdr:spPr>
        <a:xfrm flipV="1">
          <a:off x="13893800" y="9042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127000</xdr:rowOff>
    </xdr:from>
    <xdr:to>
      <xdr:col>74</xdr:col>
      <xdr:colOff>31750</xdr:colOff>
      <xdr:row>57</xdr:row>
      <xdr:rowOff>57150</xdr:rowOff>
    </xdr:to>
    <xdr:sp macro="" textlink="">
      <xdr:nvSpPr>
        <xdr:cNvPr id="258" name="フローチャート: 判断 257"/>
        <xdr:cNvSpPr/>
      </xdr:nvSpPr>
      <xdr:spPr>
        <a:xfrm>
          <a:off x="14732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41927</xdr:rowOff>
    </xdr:from>
    <xdr:ext cx="762000" cy="259045"/>
    <xdr:sp macro="" textlink="">
      <xdr:nvSpPr>
        <xdr:cNvPr id="259" name="テキスト ボックス 258"/>
        <xdr:cNvSpPr txBox="1"/>
      </xdr:nvSpPr>
      <xdr:spPr>
        <a:xfrm>
          <a:off x="144018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52</xdr:row>
      <xdr:rowOff>165100</xdr:rowOff>
    </xdr:from>
    <xdr:to>
      <xdr:col>69</xdr:col>
      <xdr:colOff>92075</xdr:colOff>
      <xdr:row>53</xdr:row>
      <xdr:rowOff>120650</xdr:rowOff>
    </xdr:to>
    <xdr:cxnSp macro="">
      <xdr:nvCxnSpPr>
        <xdr:cNvPr id="260" name="直線コネクタ 259"/>
        <xdr:cNvCxnSpPr/>
      </xdr:nvCxnSpPr>
      <xdr:spPr>
        <a:xfrm flipV="1">
          <a:off x="13004800" y="90805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139700</xdr:rowOff>
    </xdr:from>
    <xdr:to>
      <xdr:col>69</xdr:col>
      <xdr:colOff>142875</xdr:colOff>
      <xdr:row>57</xdr:row>
      <xdr:rowOff>69850</xdr:rowOff>
    </xdr:to>
    <xdr:sp macro="" textlink="">
      <xdr:nvSpPr>
        <xdr:cNvPr id="261" name="フローチャート: 判断 260"/>
        <xdr:cNvSpPr/>
      </xdr:nvSpPr>
      <xdr:spPr>
        <a:xfrm>
          <a:off x="138430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54627</xdr:rowOff>
    </xdr:from>
    <xdr:ext cx="762000" cy="259045"/>
    <xdr:sp macro="" textlink="">
      <xdr:nvSpPr>
        <xdr:cNvPr id="262" name="テキスト ボックス 261"/>
        <xdr:cNvSpPr txBox="1"/>
      </xdr:nvSpPr>
      <xdr:spPr>
        <a:xfrm>
          <a:off x="13512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63" name="フローチャート: 判断 262"/>
        <xdr:cNvSpPr/>
      </xdr:nvSpPr>
      <xdr:spPr>
        <a:xfrm>
          <a:off x="12954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67327</xdr:rowOff>
    </xdr:from>
    <xdr:ext cx="762000" cy="259045"/>
    <xdr:sp macro="" textlink="">
      <xdr:nvSpPr>
        <xdr:cNvPr id="264" name="テキスト ボックス 263"/>
        <xdr:cNvSpPr txBox="1"/>
      </xdr:nvSpPr>
      <xdr:spPr>
        <a:xfrm>
          <a:off x="12623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52</xdr:row>
      <xdr:rowOff>38100</xdr:rowOff>
    </xdr:from>
    <xdr:to>
      <xdr:col>82</xdr:col>
      <xdr:colOff>158750</xdr:colOff>
      <xdr:row>52</xdr:row>
      <xdr:rowOff>139700</xdr:rowOff>
    </xdr:to>
    <xdr:sp macro="" textlink="">
      <xdr:nvSpPr>
        <xdr:cNvPr id="270" name="楕円 269"/>
        <xdr:cNvSpPr/>
      </xdr:nvSpPr>
      <xdr:spPr>
        <a:xfrm>
          <a:off x="16459200" y="895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51</xdr:row>
      <xdr:rowOff>118127</xdr:rowOff>
    </xdr:from>
    <xdr:ext cx="762000" cy="259045"/>
    <xdr:sp macro="" textlink="">
      <xdr:nvSpPr>
        <xdr:cNvPr id="271" name="その他該当値テキスト"/>
        <xdr:cNvSpPr txBox="1"/>
      </xdr:nvSpPr>
      <xdr:spPr>
        <a:xfrm>
          <a:off x="16598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52</xdr:row>
      <xdr:rowOff>50800</xdr:rowOff>
    </xdr:from>
    <xdr:to>
      <xdr:col>78</xdr:col>
      <xdr:colOff>120650</xdr:colOff>
      <xdr:row>52</xdr:row>
      <xdr:rowOff>152400</xdr:rowOff>
    </xdr:to>
    <xdr:sp macro="" textlink="">
      <xdr:nvSpPr>
        <xdr:cNvPr id="272" name="楕円 271"/>
        <xdr:cNvSpPr/>
      </xdr:nvSpPr>
      <xdr:spPr>
        <a:xfrm>
          <a:off x="15621000" y="896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50</xdr:row>
      <xdr:rowOff>162577</xdr:rowOff>
    </xdr:from>
    <xdr:ext cx="736600" cy="259045"/>
    <xdr:sp macro="" textlink="">
      <xdr:nvSpPr>
        <xdr:cNvPr id="273" name="テキスト ボックス 272"/>
        <xdr:cNvSpPr txBox="1"/>
      </xdr:nvSpPr>
      <xdr:spPr>
        <a:xfrm>
          <a:off x="15290800" y="8735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52</xdr:row>
      <xdr:rowOff>76200</xdr:rowOff>
    </xdr:from>
    <xdr:to>
      <xdr:col>74</xdr:col>
      <xdr:colOff>31750</xdr:colOff>
      <xdr:row>53</xdr:row>
      <xdr:rowOff>6350</xdr:rowOff>
    </xdr:to>
    <xdr:sp macro="" textlink="">
      <xdr:nvSpPr>
        <xdr:cNvPr id="274" name="楕円 273"/>
        <xdr:cNvSpPr/>
      </xdr:nvSpPr>
      <xdr:spPr>
        <a:xfrm>
          <a:off x="14732000" y="899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51</xdr:row>
      <xdr:rowOff>16527</xdr:rowOff>
    </xdr:from>
    <xdr:ext cx="762000" cy="259045"/>
    <xdr:sp macro="" textlink="">
      <xdr:nvSpPr>
        <xdr:cNvPr id="275" name="テキスト ボックス 274"/>
        <xdr:cNvSpPr txBox="1"/>
      </xdr:nvSpPr>
      <xdr:spPr>
        <a:xfrm>
          <a:off x="14401800" y="876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52</xdr:row>
      <xdr:rowOff>114300</xdr:rowOff>
    </xdr:from>
    <xdr:to>
      <xdr:col>69</xdr:col>
      <xdr:colOff>142875</xdr:colOff>
      <xdr:row>53</xdr:row>
      <xdr:rowOff>44450</xdr:rowOff>
    </xdr:to>
    <xdr:sp macro="" textlink="">
      <xdr:nvSpPr>
        <xdr:cNvPr id="276" name="楕円 275"/>
        <xdr:cNvSpPr/>
      </xdr:nvSpPr>
      <xdr:spPr>
        <a:xfrm>
          <a:off x="13843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51</xdr:row>
      <xdr:rowOff>54627</xdr:rowOff>
    </xdr:from>
    <xdr:ext cx="762000" cy="259045"/>
    <xdr:sp macro="" textlink="">
      <xdr:nvSpPr>
        <xdr:cNvPr id="277" name="テキスト ボックス 276"/>
        <xdr:cNvSpPr txBox="1"/>
      </xdr:nvSpPr>
      <xdr:spPr>
        <a:xfrm>
          <a:off x="135128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69850</xdr:rowOff>
    </xdr:from>
    <xdr:to>
      <xdr:col>65</xdr:col>
      <xdr:colOff>53975</xdr:colOff>
      <xdr:row>54</xdr:row>
      <xdr:rowOff>0</xdr:rowOff>
    </xdr:to>
    <xdr:sp macro="" textlink="">
      <xdr:nvSpPr>
        <xdr:cNvPr id="278" name="楕円 277"/>
        <xdr:cNvSpPr/>
      </xdr:nvSpPr>
      <xdr:spPr>
        <a:xfrm>
          <a:off x="12954000" y="915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10177</xdr:rowOff>
    </xdr:from>
    <xdr:ext cx="762000" cy="259045"/>
    <xdr:sp macro="" textlink="">
      <xdr:nvSpPr>
        <xdr:cNvPr id="279" name="テキスト ボックス 278"/>
        <xdr:cNvSpPr txBox="1"/>
      </xdr:nvSpPr>
      <xdr:spPr>
        <a:xfrm>
          <a:off x="12623800" y="892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新型コロナウイルス感染症感染拡大防止のため、多くの補助事業が中止・延期になったことで昨年度－</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類似団体より低い水準となったが、補助の内容の精査、検証により、適正な補助のあり方を検討していく。</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35</xdr:row>
      <xdr:rowOff>5842</xdr:rowOff>
    </xdr:from>
    <xdr:to>
      <xdr:col>82</xdr:col>
      <xdr:colOff>107950</xdr:colOff>
      <xdr:row>40</xdr:row>
      <xdr:rowOff>140716</xdr:rowOff>
    </xdr:to>
    <xdr:cxnSp macro="">
      <xdr:nvCxnSpPr>
        <xdr:cNvPr id="304" name="直線コネクタ 303"/>
        <xdr:cNvCxnSpPr/>
      </xdr:nvCxnSpPr>
      <xdr:spPr>
        <a:xfrm flipV="1">
          <a:off x="16510000" y="6006592"/>
          <a:ext cx="0" cy="992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112793</xdr:rowOff>
    </xdr:from>
    <xdr:ext cx="762000" cy="259045"/>
    <xdr:sp macro="" textlink="">
      <xdr:nvSpPr>
        <xdr:cNvPr id="305" name="補助費等最小値テキスト"/>
        <xdr:cNvSpPr txBox="1"/>
      </xdr:nvSpPr>
      <xdr:spPr>
        <a:xfrm>
          <a:off x="16598900" y="697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140716</xdr:rowOff>
    </xdr:from>
    <xdr:to>
      <xdr:col>82</xdr:col>
      <xdr:colOff>196850</xdr:colOff>
      <xdr:row>40</xdr:row>
      <xdr:rowOff>140716</xdr:rowOff>
    </xdr:to>
    <xdr:cxnSp macro="">
      <xdr:nvCxnSpPr>
        <xdr:cNvPr id="306" name="直線コネクタ 305"/>
        <xdr:cNvCxnSpPr/>
      </xdr:nvCxnSpPr>
      <xdr:spPr>
        <a:xfrm>
          <a:off x="16421100" y="6998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92219</xdr:rowOff>
    </xdr:from>
    <xdr:ext cx="762000" cy="259045"/>
    <xdr:sp macro="" textlink="">
      <xdr:nvSpPr>
        <xdr:cNvPr id="307" name="補助費等最大値テキスト"/>
        <xdr:cNvSpPr txBox="1"/>
      </xdr:nvSpPr>
      <xdr:spPr>
        <a:xfrm>
          <a:off x="16598900" y="5750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35</xdr:row>
      <xdr:rowOff>5842</xdr:rowOff>
    </xdr:from>
    <xdr:to>
      <xdr:col>82</xdr:col>
      <xdr:colOff>196850</xdr:colOff>
      <xdr:row>35</xdr:row>
      <xdr:rowOff>5842</xdr:rowOff>
    </xdr:to>
    <xdr:cxnSp macro="">
      <xdr:nvCxnSpPr>
        <xdr:cNvPr id="308" name="直線コネクタ 307"/>
        <xdr:cNvCxnSpPr/>
      </xdr:nvCxnSpPr>
      <xdr:spPr>
        <a:xfrm>
          <a:off x="16421100" y="600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101854</xdr:rowOff>
    </xdr:from>
    <xdr:to>
      <xdr:col>82</xdr:col>
      <xdr:colOff>107950</xdr:colOff>
      <xdr:row>37</xdr:row>
      <xdr:rowOff>147574</xdr:rowOff>
    </xdr:to>
    <xdr:cxnSp macro="">
      <xdr:nvCxnSpPr>
        <xdr:cNvPr id="309" name="直線コネクタ 308"/>
        <xdr:cNvCxnSpPr/>
      </xdr:nvCxnSpPr>
      <xdr:spPr>
        <a:xfrm flipV="1">
          <a:off x="15671800" y="644550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59707</xdr:rowOff>
    </xdr:from>
    <xdr:ext cx="762000" cy="259045"/>
    <xdr:sp macro="" textlink="">
      <xdr:nvSpPr>
        <xdr:cNvPr id="310" name="補助費等平均値テキスト"/>
        <xdr:cNvSpPr txBox="1"/>
      </xdr:nvSpPr>
      <xdr:spPr>
        <a:xfrm>
          <a:off x="16598900" y="6403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87630</xdr:rowOff>
    </xdr:from>
    <xdr:to>
      <xdr:col>82</xdr:col>
      <xdr:colOff>158750</xdr:colOff>
      <xdr:row>38</xdr:row>
      <xdr:rowOff>17780</xdr:rowOff>
    </xdr:to>
    <xdr:sp macro="" textlink="">
      <xdr:nvSpPr>
        <xdr:cNvPr id="311" name="フローチャート: 判断 310"/>
        <xdr:cNvSpPr/>
      </xdr:nvSpPr>
      <xdr:spPr>
        <a:xfrm>
          <a:off x="164592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124714</xdr:rowOff>
    </xdr:from>
    <xdr:to>
      <xdr:col>78</xdr:col>
      <xdr:colOff>69850</xdr:colOff>
      <xdr:row>37</xdr:row>
      <xdr:rowOff>147574</xdr:rowOff>
    </xdr:to>
    <xdr:cxnSp macro="">
      <xdr:nvCxnSpPr>
        <xdr:cNvPr id="312" name="直線コネクタ 311"/>
        <xdr:cNvCxnSpPr/>
      </xdr:nvCxnSpPr>
      <xdr:spPr>
        <a:xfrm>
          <a:off x="14782800" y="646836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149352</xdr:rowOff>
    </xdr:from>
    <xdr:to>
      <xdr:col>78</xdr:col>
      <xdr:colOff>120650</xdr:colOff>
      <xdr:row>37</xdr:row>
      <xdr:rowOff>79502</xdr:rowOff>
    </xdr:to>
    <xdr:sp macro="" textlink="">
      <xdr:nvSpPr>
        <xdr:cNvPr id="313" name="フローチャート: 判断 312"/>
        <xdr:cNvSpPr/>
      </xdr:nvSpPr>
      <xdr:spPr>
        <a:xfrm>
          <a:off x="15621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89679</xdr:rowOff>
    </xdr:from>
    <xdr:ext cx="736600" cy="259045"/>
    <xdr:sp macro="" textlink="">
      <xdr:nvSpPr>
        <xdr:cNvPr id="314" name="テキスト ボックス 313"/>
        <xdr:cNvSpPr txBox="1"/>
      </xdr:nvSpPr>
      <xdr:spPr>
        <a:xfrm>
          <a:off x="15290800" y="609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46990</xdr:rowOff>
    </xdr:from>
    <xdr:to>
      <xdr:col>73</xdr:col>
      <xdr:colOff>180975</xdr:colOff>
      <xdr:row>37</xdr:row>
      <xdr:rowOff>124714</xdr:rowOff>
    </xdr:to>
    <xdr:cxnSp macro="">
      <xdr:nvCxnSpPr>
        <xdr:cNvPr id="315" name="直線コネクタ 314"/>
        <xdr:cNvCxnSpPr/>
      </xdr:nvCxnSpPr>
      <xdr:spPr>
        <a:xfrm>
          <a:off x="13893800" y="639064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153924</xdr:rowOff>
    </xdr:from>
    <xdr:to>
      <xdr:col>74</xdr:col>
      <xdr:colOff>31750</xdr:colOff>
      <xdr:row>37</xdr:row>
      <xdr:rowOff>84074</xdr:rowOff>
    </xdr:to>
    <xdr:sp macro="" textlink="">
      <xdr:nvSpPr>
        <xdr:cNvPr id="316" name="フローチャート: 判断 315"/>
        <xdr:cNvSpPr/>
      </xdr:nvSpPr>
      <xdr:spPr>
        <a:xfrm>
          <a:off x="14732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94251</xdr:rowOff>
    </xdr:from>
    <xdr:ext cx="762000" cy="259045"/>
    <xdr:sp macro="" textlink="">
      <xdr:nvSpPr>
        <xdr:cNvPr id="317" name="テキスト ボックス 316"/>
        <xdr:cNvSpPr txBox="1"/>
      </xdr:nvSpPr>
      <xdr:spPr>
        <a:xfrm>
          <a:off x="14401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46990</xdr:rowOff>
    </xdr:from>
    <xdr:to>
      <xdr:col>69</xdr:col>
      <xdr:colOff>92075</xdr:colOff>
      <xdr:row>37</xdr:row>
      <xdr:rowOff>83566</xdr:rowOff>
    </xdr:to>
    <xdr:cxnSp macro="">
      <xdr:nvCxnSpPr>
        <xdr:cNvPr id="318" name="直線コネクタ 317"/>
        <xdr:cNvCxnSpPr/>
      </xdr:nvCxnSpPr>
      <xdr:spPr>
        <a:xfrm flipV="1">
          <a:off x="13004800" y="639064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5334</xdr:rowOff>
    </xdr:from>
    <xdr:to>
      <xdr:col>69</xdr:col>
      <xdr:colOff>142875</xdr:colOff>
      <xdr:row>37</xdr:row>
      <xdr:rowOff>106934</xdr:rowOff>
    </xdr:to>
    <xdr:sp macro="" textlink="">
      <xdr:nvSpPr>
        <xdr:cNvPr id="319" name="フローチャート: 判断 318"/>
        <xdr:cNvSpPr/>
      </xdr:nvSpPr>
      <xdr:spPr>
        <a:xfrm>
          <a:off x="138430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91711</xdr:rowOff>
    </xdr:from>
    <xdr:ext cx="762000" cy="259045"/>
    <xdr:sp macro="" textlink="">
      <xdr:nvSpPr>
        <xdr:cNvPr id="320" name="テキスト ボックス 319"/>
        <xdr:cNvSpPr txBox="1"/>
      </xdr:nvSpPr>
      <xdr:spPr>
        <a:xfrm>
          <a:off x="13512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21" name="フローチャート: 判断 320"/>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85107</xdr:rowOff>
    </xdr:from>
    <xdr:ext cx="762000" cy="259045"/>
    <xdr:sp macro="" textlink="">
      <xdr:nvSpPr>
        <xdr:cNvPr id="322" name="テキスト ボックス 321"/>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51054</xdr:rowOff>
    </xdr:from>
    <xdr:to>
      <xdr:col>82</xdr:col>
      <xdr:colOff>158750</xdr:colOff>
      <xdr:row>37</xdr:row>
      <xdr:rowOff>152654</xdr:rowOff>
    </xdr:to>
    <xdr:sp macro="" textlink="">
      <xdr:nvSpPr>
        <xdr:cNvPr id="328" name="楕円 327"/>
        <xdr:cNvSpPr/>
      </xdr:nvSpPr>
      <xdr:spPr>
        <a:xfrm>
          <a:off x="164592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67581</xdr:rowOff>
    </xdr:from>
    <xdr:ext cx="762000" cy="259045"/>
    <xdr:sp macro="" textlink="">
      <xdr:nvSpPr>
        <xdr:cNvPr id="329" name="補助費等該当値テキスト"/>
        <xdr:cNvSpPr txBox="1"/>
      </xdr:nvSpPr>
      <xdr:spPr>
        <a:xfrm>
          <a:off x="16598900" y="623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96774</xdr:rowOff>
    </xdr:from>
    <xdr:to>
      <xdr:col>78</xdr:col>
      <xdr:colOff>120650</xdr:colOff>
      <xdr:row>38</xdr:row>
      <xdr:rowOff>26924</xdr:rowOff>
    </xdr:to>
    <xdr:sp macro="" textlink="">
      <xdr:nvSpPr>
        <xdr:cNvPr id="330" name="楕円 329"/>
        <xdr:cNvSpPr/>
      </xdr:nvSpPr>
      <xdr:spPr>
        <a:xfrm>
          <a:off x="15621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11701</xdr:rowOff>
    </xdr:from>
    <xdr:ext cx="736600" cy="259045"/>
    <xdr:sp macro="" textlink="">
      <xdr:nvSpPr>
        <xdr:cNvPr id="331" name="テキスト ボックス 330"/>
        <xdr:cNvSpPr txBox="1"/>
      </xdr:nvSpPr>
      <xdr:spPr>
        <a:xfrm>
          <a:off x="15290800" y="6526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73914</xdr:rowOff>
    </xdr:from>
    <xdr:to>
      <xdr:col>74</xdr:col>
      <xdr:colOff>31750</xdr:colOff>
      <xdr:row>38</xdr:row>
      <xdr:rowOff>4064</xdr:rowOff>
    </xdr:to>
    <xdr:sp macro="" textlink="">
      <xdr:nvSpPr>
        <xdr:cNvPr id="332" name="楕円 331"/>
        <xdr:cNvSpPr/>
      </xdr:nvSpPr>
      <xdr:spPr>
        <a:xfrm>
          <a:off x="14732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160291</xdr:rowOff>
    </xdr:from>
    <xdr:ext cx="762000" cy="259045"/>
    <xdr:sp macro="" textlink="">
      <xdr:nvSpPr>
        <xdr:cNvPr id="333" name="テキスト ボックス 332"/>
        <xdr:cNvSpPr txBox="1"/>
      </xdr:nvSpPr>
      <xdr:spPr>
        <a:xfrm>
          <a:off x="14401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167640</xdr:rowOff>
    </xdr:from>
    <xdr:to>
      <xdr:col>69</xdr:col>
      <xdr:colOff>142875</xdr:colOff>
      <xdr:row>37</xdr:row>
      <xdr:rowOff>97790</xdr:rowOff>
    </xdr:to>
    <xdr:sp macro="" textlink="">
      <xdr:nvSpPr>
        <xdr:cNvPr id="334" name="楕円 333"/>
        <xdr:cNvSpPr/>
      </xdr:nvSpPr>
      <xdr:spPr>
        <a:xfrm>
          <a:off x="13843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107967</xdr:rowOff>
    </xdr:from>
    <xdr:ext cx="762000" cy="259045"/>
    <xdr:sp macro="" textlink="">
      <xdr:nvSpPr>
        <xdr:cNvPr id="335" name="テキスト ボックス 334"/>
        <xdr:cNvSpPr txBox="1"/>
      </xdr:nvSpPr>
      <xdr:spPr>
        <a:xfrm>
          <a:off x="13512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32766</xdr:rowOff>
    </xdr:from>
    <xdr:to>
      <xdr:col>65</xdr:col>
      <xdr:colOff>53975</xdr:colOff>
      <xdr:row>37</xdr:row>
      <xdr:rowOff>134366</xdr:rowOff>
    </xdr:to>
    <xdr:sp macro="" textlink="">
      <xdr:nvSpPr>
        <xdr:cNvPr id="336" name="楕円 335"/>
        <xdr:cNvSpPr/>
      </xdr:nvSpPr>
      <xdr:spPr>
        <a:xfrm>
          <a:off x="12954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119143</xdr:rowOff>
    </xdr:from>
    <xdr:ext cx="762000" cy="259045"/>
    <xdr:sp macro="" textlink="">
      <xdr:nvSpPr>
        <xdr:cNvPr id="337" name="テキスト ボックス 336"/>
        <xdr:cNvSpPr txBox="1"/>
      </xdr:nvSpPr>
      <xdr:spPr>
        <a:xfrm>
          <a:off x="12623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平成３０年度借入資金や令和元年度借入資金の据置期間が続いていることと、公債費の償還が進んだことから、昨年度より低い水準となっている。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事業の進捗により今後数年間の町債は増加する見込みのため、将来の負担が最小限となるよう計画的な発行に努めていく。</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52" name="直線コネクタ 351"/>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53" name="テキスト ボックス 352"/>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56" name="直線コネクタ 355"/>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57" name="テキスト ボックス 356"/>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9" name="テキスト ボックス 35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12700</xdr:rowOff>
    </xdr:from>
    <xdr:to>
      <xdr:col>24</xdr:col>
      <xdr:colOff>25400</xdr:colOff>
      <xdr:row>80</xdr:row>
      <xdr:rowOff>127000</xdr:rowOff>
    </xdr:to>
    <xdr:cxnSp macro="">
      <xdr:nvCxnSpPr>
        <xdr:cNvPr id="361" name="直線コネクタ 360"/>
        <xdr:cNvCxnSpPr/>
      </xdr:nvCxnSpPr>
      <xdr:spPr>
        <a:xfrm flipV="1">
          <a:off x="4826000" y="1252855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99077</xdr:rowOff>
    </xdr:from>
    <xdr:ext cx="762000" cy="259045"/>
    <xdr:sp macro="" textlink="">
      <xdr:nvSpPr>
        <xdr:cNvPr id="362" name="公債費最小値テキスト"/>
        <xdr:cNvSpPr txBox="1"/>
      </xdr:nvSpPr>
      <xdr:spPr>
        <a:xfrm>
          <a:off x="4914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127000</xdr:rowOff>
    </xdr:from>
    <xdr:to>
      <xdr:col>24</xdr:col>
      <xdr:colOff>114300</xdr:colOff>
      <xdr:row>80</xdr:row>
      <xdr:rowOff>127000</xdr:rowOff>
    </xdr:to>
    <xdr:cxnSp macro="">
      <xdr:nvCxnSpPr>
        <xdr:cNvPr id="363" name="直線コネクタ 362"/>
        <xdr:cNvCxnSpPr/>
      </xdr:nvCxnSpPr>
      <xdr:spPr>
        <a:xfrm>
          <a:off x="4737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99077</xdr:rowOff>
    </xdr:from>
    <xdr:ext cx="762000" cy="259045"/>
    <xdr:sp macro="" textlink="">
      <xdr:nvSpPr>
        <xdr:cNvPr id="364" name="公債費最大値テキスト"/>
        <xdr:cNvSpPr txBox="1"/>
      </xdr:nvSpPr>
      <xdr:spPr>
        <a:xfrm>
          <a:off x="4914900" y="1227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12700</xdr:rowOff>
    </xdr:from>
    <xdr:to>
      <xdr:col>24</xdr:col>
      <xdr:colOff>114300</xdr:colOff>
      <xdr:row>73</xdr:row>
      <xdr:rowOff>12700</xdr:rowOff>
    </xdr:to>
    <xdr:cxnSp macro="">
      <xdr:nvCxnSpPr>
        <xdr:cNvPr id="365" name="直線コネクタ 364"/>
        <xdr:cNvCxnSpPr/>
      </xdr:nvCxnSpPr>
      <xdr:spPr>
        <a:xfrm>
          <a:off x="4737100" y="12528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12700</xdr:rowOff>
    </xdr:from>
    <xdr:to>
      <xdr:col>24</xdr:col>
      <xdr:colOff>25400</xdr:colOff>
      <xdr:row>73</xdr:row>
      <xdr:rowOff>35560</xdr:rowOff>
    </xdr:to>
    <xdr:cxnSp macro="">
      <xdr:nvCxnSpPr>
        <xdr:cNvPr id="366" name="直線コネクタ 365"/>
        <xdr:cNvCxnSpPr/>
      </xdr:nvCxnSpPr>
      <xdr:spPr>
        <a:xfrm flipV="1">
          <a:off x="3987800" y="1252855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25416</xdr:rowOff>
    </xdr:from>
    <xdr:ext cx="762000" cy="259045"/>
    <xdr:sp macro="" textlink="">
      <xdr:nvSpPr>
        <xdr:cNvPr id="367" name="公債費平均値テキスト"/>
        <xdr:cNvSpPr txBox="1"/>
      </xdr:nvSpPr>
      <xdr:spPr>
        <a:xfrm>
          <a:off x="4914900" y="13055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53339</xdr:rowOff>
    </xdr:from>
    <xdr:to>
      <xdr:col>24</xdr:col>
      <xdr:colOff>76200</xdr:colOff>
      <xdr:row>76</xdr:row>
      <xdr:rowOff>154939</xdr:rowOff>
    </xdr:to>
    <xdr:sp macro="" textlink="">
      <xdr:nvSpPr>
        <xdr:cNvPr id="368" name="フローチャート: 判断 367"/>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35560</xdr:rowOff>
    </xdr:from>
    <xdr:to>
      <xdr:col>19</xdr:col>
      <xdr:colOff>187325</xdr:colOff>
      <xdr:row>73</xdr:row>
      <xdr:rowOff>81280</xdr:rowOff>
    </xdr:to>
    <xdr:cxnSp macro="">
      <xdr:nvCxnSpPr>
        <xdr:cNvPr id="369" name="直線コネクタ 368"/>
        <xdr:cNvCxnSpPr/>
      </xdr:nvCxnSpPr>
      <xdr:spPr>
        <a:xfrm flipV="1">
          <a:off x="3098800" y="1255141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59055</xdr:rowOff>
    </xdr:from>
    <xdr:to>
      <xdr:col>20</xdr:col>
      <xdr:colOff>38100</xdr:colOff>
      <xdr:row>76</xdr:row>
      <xdr:rowOff>160655</xdr:rowOff>
    </xdr:to>
    <xdr:sp macro="" textlink="">
      <xdr:nvSpPr>
        <xdr:cNvPr id="370" name="フローチャート: 判断 369"/>
        <xdr:cNvSpPr/>
      </xdr:nvSpPr>
      <xdr:spPr>
        <a:xfrm>
          <a:off x="3937000" y="13089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145432</xdr:rowOff>
    </xdr:from>
    <xdr:ext cx="736600" cy="259045"/>
    <xdr:sp macro="" textlink="">
      <xdr:nvSpPr>
        <xdr:cNvPr id="371" name="テキスト ボックス 370"/>
        <xdr:cNvSpPr txBox="1"/>
      </xdr:nvSpPr>
      <xdr:spPr>
        <a:xfrm>
          <a:off x="3606800" y="13175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73</xdr:row>
      <xdr:rowOff>81280</xdr:rowOff>
    </xdr:from>
    <xdr:to>
      <xdr:col>15</xdr:col>
      <xdr:colOff>98425</xdr:colOff>
      <xdr:row>73</xdr:row>
      <xdr:rowOff>127000</xdr:rowOff>
    </xdr:to>
    <xdr:cxnSp macro="">
      <xdr:nvCxnSpPr>
        <xdr:cNvPr id="372" name="直線コネクタ 371"/>
        <xdr:cNvCxnSpPr/>
      </xdr:nvCxnSpPr>
      <xdr:spPr>
        <a:xfrm flipV="1">
          <a:off x="2209800" y="1259713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87630</xdr:rowOff>
    </xdr:from>
    <xdr:to>
      <xdr:col>15</xdr:col>
      <xdr:colOff>149225</xdr:colOff>
      <xdr:row>77</xdr:row>
      <xdr:rowOff>17780</xdr:rowOff>
    </xdr:to>
    <xdr:sp macro="" textlink="">
      <xdr:nvSpPr>
        <xdr:cNvPr id="373" name="フローチャート: 判断 372"/>
        <xdr:cNvSpPr/>
      </xdr:nvSpPr>
      <xdr:spPr>
        <a:xfrm>
          <a:off x="30480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2557</xdr:rowOff>
    </xdr:from>
    <xdr:ext cx="762000" cy="259045"/>
    <xdr:sp macro="" textlink="">
      <xdr:nvSpPr>
        <xdr:cNvPr id="374" name="テキスト ボックス 373"/>
        <xdr:cNvSpPr txBox="1"/>
      </xdr:nvSpPr>
      <xdr:spPr>
        <a:xfrm>
          <a:off x="2717800" y="13204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73</xdr:row>
      <xdr:rowOff>127000</xdr:rowOff>
    </xdr:from>
    <xdr:to>
      <xdr:col>11</xdr:col>
      <xdr:colOff>9525</xdr:colOff>
      <xdr:row>74</xdr:row>
      <xdr:rowOff>1270</xdr:rowOff>
    </xdr:to>
    <xdr:cxnSp macro="">
      <xdr:nvCxnSpPr>
        <xdr:cNvPr id="375" name="直線コネクタ 374"/>
        <xdr:cNvCxnSpPr/>
      </xdr:nvCxnSpPr>
      <xdr:spPr>
        <a:xfrm flipV="1">
          <a:off x="1320800" y="1264285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104775</xdr:rowOff>
    </xdr:from>
    <xdr:to>
      <xdr:col>11</xdr:col>
      <xdr:colOff>60325</xdr:colOff>
      <xdr:row>77</xdr:row>
      <xdr:rowOff>34925</xdr:rowOff>
    </xdr:to>
    <xdr:sp macro="" textlink="">
      <xdr:nvSpPr>
        <xdr:cNvPr id="376" name="フローチャート: 判断 375"/>
        <xdr:cNvSpPr/>
      </xdr:nvSpPr>
      <xdr:spPr>
        <a:xfrm>
          <a:off x="2159000" y="1313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19702</xdr:rowOff>
    </xdr:from>
    <xdr:ext cx="762000" cy="259045"/>
    <xdr:sp macro="" textlink="">
      <xdr:nvSpPr>
        <xdr:cNvPr id="377" name="テキスト ボックス 376"/>
        <xdr:cNvSpPr txBox="1"/>
      </xdr:nvSpPr>
      <xdr:spPr>
        <a:xfrm>
          <a:off x="1828800" y="13221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87630</xdr:rowOff>
    </xdr:from>
    <xdr:to>
      <xdr:col>6</xdr:col>
      <xdr:colOff>171450</xdr:colOff>
      <xdr:row>77</xdr:row>
      <xdr:rowOff>17780</xdr:rowOff>
    </xdr:to>
    <xdr:sp macro="" textlink="">
      <xdr:nvSpPr>
        <xdr:cNvPr id="378" name="フローチャート: 判断 377"/>
        <xdr:cNvSpPr/>
      </xdr:nvSpPr>
      <xdr:spPr>
        <a:xfrm>
          <a:off x="12700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2557</xdr:rowOff>
    </xdr:from>
    <xdr:ext cx="762000" cy="259045"/>
    <xdr:sp macro="" textlink="">
      <xdr:nvSpPr>
        <xdr:cNvPr id="379" name="テキスト ボックス 378"/>
        <xdr:cNvSpPr txBox="1"/>
      </xdr:nvSpPr>
      <xdr:spPr>
        <a:xfrm>
          <a:off x="939800" y="13204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72</xdr:row>
      <xdr:rowOff>133350</xdr:rowOff>
    </xdr:from>
    <xdr:to>
      <xdr:col>24</xdr:col>
      <xdr:colOff>76200</xdr:colOff>
      <xdr:row>73</xdr:row>
      <xdr:rowOff>63500</xdr:rowOff>
    </xdr:to>
    <xdr:sp macro="" textlink="">
      <xdr:nvSpPr>
        <xdr:cNvPr id="385" name="楕円 384"/>
        <xdr:cNvSpPr/>
      </xdr:nvSpPr>
      <xdr:spPr>
        <a:xfrm>
          <a:off x="4775200" y="1247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41927</xdr:rowOff>
    </xdr:from>
    <xdr:ext cx="762000" cy="259045"/>
    <xdr:sp macro="" textlink="">
      <xdr:nvSpPr>
        <xdr:cNvPr id="386" name="公債費該当値テキスト"/>
        <xdr:cNvSpPr txBox="1"/>
      </xdr:nvSpPr>
      <xdr:spPr>
        <a:xfrm>
          <a:off x="4914900" y="1238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72</xdr:row>
      <xdr:rowOff>156210</xdr:rowOff>
    </xdr:from>
    <xdr:to>
      <xdr:col>20</xdr:col>
      <xdr:colOff>38100</xdr:colOff>
      <xdr:row>73</xdr:row>
      <xdr:rowOff>86360</xdr:rowOff>
    </xdr:to>
    <xdr:sp macro="" textlink="">
      <xdr:nvSpPr>
        <xdr:cNvPr id="387" name="楕円 386"/>
        <xdr:cNvSpPr/>
      </xdr:nvSpPr>
      <xdr:spPr>
        <a:xfrm>
          <a:off x="3937000" y="12500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71</xdr:row>
      <xdr:rowOff>96537</xdr:rowOff>
    </xdr:from>
    <xdr:ext cx="736600" cy="259045"/>
    <xdr:sp macro="" textlink="">
      <xdr:nvSpPr>
        <xdr:cNvPr id="388" name="テキスト ボックス 387"/>
        <xdr:cNvSpPr txBox="1"/>
      </xdr:nvSpPr>
      <xdr:spPr>
        <a:xfrm>
          <a:off x="3606800" y="1226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30480</xdr:rowOff>
    </xdr:from>
    <xdr:to>
      <xdr:col>15</xdr:col>
      <xdr:colOff>149225</xdr:colOff>
      <xdr:row>73</xdr:row>
      <xdr:rowOff>132080</xdr:rowOff>
    </xdr:to>
    <xdr:sp macro="" textlink="">
      <xdr:nvSpPr>
        <xdr:cNvPr id="389" name="楕円 388"/>
        <xdr:cNvSpPr/>
      </xdr:nvSpPr>
      <xdr:spPr>
        <a:xfrm>
          <a:off x="3048000" y="1254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71</xdr:row>
      <xdr:rowOff>142257</xdr:rowOff>
    </xdr:from>
    <xdr:ext cx="762000" cy="259045"/>
    <xdr:sp macro="" textlink="">
      <xdr:nvSpPr>
        <xdr:cNvPr id="390" name="テキスト ボックス 389"/>
        <xdr:cNvSpPr txBox="1"/>
      </xdr:nvSpPr>
      <xdr:spPr>
        <a:xfrm>
          <a:off x="2717800" y="1231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76200</xdr:rowOff>
    </xdr:from>
    <xdr:to>
      <xdr:col>11</xdr:col>
      <xdr:colOff>60325</xdr:colOff>
      <xdr:row>74</xdr:row>
      <xdr:rowOff>6350</xdr:rowOff>
    </xdr:to>
    <xdr:sp macro="" textlink="">
      <xdr:nvSpPr>
        <xdr:cNvPr id="391" name="楕円 390"/>
        <xdr:cNvSpPr/>
      </xdr:nvSpPr>
      <xdr:spPr>
        <a:xfrm>
          <a:off x="2159000" y="1259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16527</xdr:rowOff>
    </xdr:from>
    <xdr:ext cx="762000" cy="259045"/>
    <xdr:sp macro="" textlink="">
      <xdr:nvSpPr>
        <xdr:cNvPr id="392" name="テキスト ボックス 391"/>
        <xdr:cNvSpPr txBox="1"/>
      </xdr:nvSpPr>
      <xdr:spPr>
        <a:xfrm>
          <a:off x="1828800" y="1236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73</xdr:row>
      <xdr:rowOff>121920</xdr:rowOff>
    </xdr:from>
    <xdr:to>
      <xdr:col>6</xdr:col>
      <xdr:colOff>171450</xdr:colOff>
      <xdr:row>74</xdr:row>
      <xdr:rowOff>52070</xdr:rowOff>
    </xdr:to>
    <xdr:sp macro="" textlink="">
      <xdr:nvSpPr>
        <xdr:cNvPr id="393" name="楕円 392"/>
        <xdr:cNvSpPr/>
      </xdr:nvSpPr>
      <xdr:spPr>
        <a:xfrm>
          <a:off x="1270000" y="1263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62247</xdr:rowOff>
    </xdr:from>
    <xdr:ext cx="762000" cy="259045"/>
    <xdr:sp macro="" textlink="">
      <xdr:nvSpPr>
        <xdr:cNvPr id="394" name="テキスト ボックス 393"/>
        <xdr:cNvSpPr txBox="1"/>
      </xdr:nvSpPr>
      <xdr:spPr>
        <a:xfrm>
          <a:off x="939800" y="12406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事務事業の見直し等によって水準を抑えた結果、類似団体平均をわずかに下回る形となった。</a:t>
          </a: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9" name="直線コネクタ 408"/>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10" name="テキスト ボックス 409"/>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1" name="直線コネクタ 41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2" name="テキスト ボックス 411"/>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3" name="直線コネクタ 412"/>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4" name="テキスト ボックス 413"/>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69850</xdr:rowOff>
    </xdr:from>
    <xdr:to>
      <xdr:col>82</xdr:col>
      <xdr:colOff>107950</xdr:colOff>
      <xdr:row>81</xdr:row>
      <xdr:rowOff>18414</xdr:rowOff>
    </xdr:to>
    <xdr:cxnSp macro="">
      <xdr:nvCxnSpPr>
        <xdr:cNvPr id="418" name="直線コネクタ 417"/>
        <xdr:cNvCxnSpPr/>
      </xdr:nvCxnSpPr>
      <xdr:spPr>
        <a:xfrm flipV="1">
          <a:off x="16510000" y="12757150"/>
          <a:ext cx="0" cy="1148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161941</xdr:rowOff>
    </xdr:from>
    <xdr:ext cx="762000" cy="259045"/>
    <xdr:sp macro="" textlink="">
      <xdr:nvSpPr>
        <xdr:cNvPr id="419" name="公債費以外最小値テキスト"/>
        <xdr:cNvSpPr txBox="1"/>
      </xdr:nvSpPr>
      <xdr:spPr>
        <a:xfrm>
          <a:off x="16598900" y="13877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18414</xdr:rowOff>
    </xdr:from>
    <xdr:to>
      <xdr:col>82</xdr:col>
      <xdr:colOff>196850</xdr:colOff>
      <xdr:row>81</xdr:row>
      <xdr:rowOff>18414</xdr:rowOff>
    </xdr:to>
    <xdr:cxnSp macro="">
      <xdr:nvCxnSpPr>
        <xdr:cNvPr id="420" name="直線コネクタ 419"/>
        <xdr:cNvCxnSpPr/>
      </xdr:nvCxnSpPr>
      <xdr:spPr>
        <a:xfrm>
          <a:off x="16421100" y="13905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156227</xdr:rowOff>
    </xdr:from>
    <xdr:ext cx="762000" cy="259045"/>
    <xdr:sp macro="" textlink="">
      <xdr:nvSpPr>
        <xdr:cNvPr id="421" name="公債費以外最大値テキスト"/>
        <xdr:cNvSpPr txBox="1"/>
      </xdr:nvSpPr>
      <xdr:spPr>
        <a:xfrm>
          <a:off x="16598900" y="1250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69850</xdr:rowOff>
    </xdr:from>
    <xdr:to>
      <xdr:col>82</xdr:col>
      <xdr:colOff>196850</xdr:colOff>
      <xdr:row>74</xdr:row>
      <xdr:rowOff>69850</xdr:rowOff>
    </xdr:to>
    <xdr:cxnSp macro="">
      <xdr:nvCxnSpPr>
        <xdr:cNvPr id="422" name="直線コネクタ 421"/>
        <xdr:cNvCxnSpPr/>
      </xdr:nvCxnSpPr>
      <xdr:spPr>
        <a:xfrm>
          <a:off x="16421100" y="1275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127000</xdr:rowOff>
    </xdr:from>
    <xdr:to>
      <xdr:col>82</xdr:col>
      <xdr:colOff>107950</xdr:colOff>
      <xdr:row>77</xdr:row>
      <xdr:rowOff>167005</xdr:rowOff>
    </xdr:to>
    <xdr:cxnSp macro="">
      <xdr:nvCxnSpPr>
        <xdr:cNvPr id="423" name="直線コネクタ 422"/>
        <xdr:cNvCxnSpPr/>
      </xdr:nvCxnSpPr>
      <xdr:spPr>
        <a:xfrm flipV="1">
          <a:off x="15671800" y="1332865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93997</xdr:rowOff>
    </xdr:from>
    <xdr:ext cx="762000" cy="259045"/>
    <xdr:sp macro="" textlink="">
      <xdr:nvSpPr>
        <xdr:cNvPr id="424" name="公債費以外平均値テキスト"/>
        <xdr:cNvSpPr txBox="1"/>
      </xdr:nvSpPr>
      <xdr:spPr>
        <a:xfrm>
          <a:off x="16598900" y="132956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121920</xdr:rowOff>
    </xdr:from>
    <xdr:to>
      <xdr:col>82</xdr:col>
      <xdr:colOff>158750</xdr:colOff>
      <xdr:row>78</xdr:row>
      <xdr:rowOff>52070</xdr:rowOff>
    </xdr:to>
    <xdr:sp macro="" textlink="">
      <xdr:nvSpPr>
        <xdr:cNvPr id="425" name="フローチャート: 判断 424"/>
        <xdr:cNvSpPr/>
      </xdr:nvSpPr>
      <xdr:spPr>
        <a:xfrm>
          <a:off x="164592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167005</xdr:rowOff>
    </xdr:from>
    <xdr:to>
      <xdr:col>78</xdr:col>
      <xdr:colOff>69850</xdr:colOff>
      <xdr:row>78</xdr:row>
      <xdr:rowOff>64136</xdr:rowOff>
    </xdr:to>
    <xdr:cxnSp macro="">
      <xdr:nvCxnSpPr>
        <xdr:cNvPr id="426" name="直線コネクタ 425"/>
        <xdr:cNvCxnSpPr/>
      </xdr:nvCxnSpPr>
      <xdr:spPr>
        <a:xfrm flipV="1">
          <a:off x="14782800" y="13368655"/>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156211</xdr:rowOff>
    </xdr:from>
    <xdr:to>
      <xdr:col>78</xdr:col>
      <xdr:colOff>120650</xdr:colOff>
      <xdr:row>78</xdr:row>
      <xdr:rowOff>86361</xdr:rowOff>
    </xdr:to>
    <xdr:sp macro="" textlink="">
      <xdr:nvSpPr>
        <xdr:cNvPr id="427" name="フローチャート: 判断 426"/>
        <xdr:cNvSpPr/>
      </xdr:nvSpPr>
      <xdr:spPr>
        <a:xfrm>
          <a:off x="15621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71138</xdr:rowOff>
    </xdr:from>
    <xdr:ext cx="736600" cy="259045"/>
    <xdr:sp macro="" textlink="">
      <xdr:nvSpPr>
        <xdr:cNvPr id="428" name="テキスト ボックス 427"/>
        <xdr:cNvSpPr txBox="1"/>
      </xdr:nvSpPr>
      <xdr:spPr>
        <a:xfrm>
          <a:off x="15290800" y="13444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6986</xdr:rowOff>
    </xdr:from>
    <xdr:to>
      <xdr:col>73</xdr:col>
      <xdr:colOff>180975</xdr:colOff>
      <xdr:row>78</xdr:row>
      <xdr:rowOff>64136</xdr:rowOff>
    </xdr:to>
    <xdr:cxnSp macro="">
      <xdr:nvCxnSpPr>
        <xdr:cNvPr id="429" name="直線コネクタ 428"/>
        <xdr:cNvCxnSpPr/>
      </xdr:nvCxnSpPr>
      <xdr:spPr>
        <a:xfrm>
          <a:off x="13893800" y="13380086"/>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133350</xdr:rowOff>
    </xdr:from>
    <xdr:to>
      <xdr:col>74</xdr:col>
      <xdr:colOff>31750</xdr:colOff>
      <xdr:row>78</xdr:row>
      <xdr:rowOff>63500</xdr:rowOff>
    </xdr:to>
    <xdr:sp macro="" textlink="">
      <xdr:nvSpPr>
        <xdr:cNvPr id="430" name="フローチャート: 判断 429"/>
        <xdr:cNvSpPr/>
      </xdr:nvSpPr>
      <xdr:spPr>
        <a:xfrm>
          <a:off x="14732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73677</xdr:rowOff>
    </xdr:from>
    <xdr:ext cx="762000" cy="259045"/>
    <xdr:sp macro="" textlink="">
      <xdr:nvSpPr>
        <xdr:cNvPr id="431" name="テキスト ボックス 430"/>
        <xdr:cNvSpPr txBox="1"/>
      </xdr:nvSpPr>
      <xdr:spPr>
        <a:xfrm>
          <a:off x="14401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6986</xdr:rowOff>
    </xdr:from>
    <xdr:to>
      <xdr:col>69</xdr:col>
      <xdr:colOff>92075</xdr:colOff>
      <xdr:row>78</xdr:row>
      <xdr:rowOff>52705</xdr:rowOff>
    </xdr:to>
    <xdr:cxnSp macro="">
      <xdr:nvCxnSpPr>
        <xdr:cNvPr id="432" name="直線コネクタ 431"/>
        <xdr:cNvCxnSpPr/>
      </xdr:nvCxnSpPr>
      <xdr:spPr>
        <a:xfrm flipV="1">
          <a:off x="13004800" y="13380086"/>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87630</xdr:rowOff>
    </xdr:from>
    <xdr:to>
      <xdr:col>69</xdr:col>
      <xdr:colOff>142875</xdr:colOff>
      <xdr:row>78</xdr:row>
      <xdr:rowOff>17780</xdr:rowOff>
    </xdr:to>
    <xdr:sp macro="" textlink="">
      <xdr:nvSpPr>
        <xdr:cNvPr id="433" name="フローチャート: 判断 432"/>
        <xdr:cNvSpPr/>
      </xdr:nvSpPr>
      <xdr:spPr>
        <a:xfrm>
          <a:off x="13843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27957</xdr:rowOff>
    </xdr:from>
    <xdr:ext cx="762000" cy="259045"/>
    <xdr:sp macro="" textlink="">
      <xdr:nvSpPr>
        <xdr:cNvPr id="434" name="テキスト ボックス 433"/>
        <xdr:cNvSpPr txBox="1"/>
      </xdr:nvSpPr>
      <xdr:spPr>
        <a:xfrm>
          <a:off x="13512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24764</xdr:rowOff>
    </xdr:from>
    <xdr:to>
      <xdr:col>65</xdr:col>
      <xdr:colOff>53975</xdr:colOff>
      <xdr:row>77</xdr:row>
      <xdr:rowOff>126364</xdr:rowOff>
    </xdr:to>
    <xdr:sp macro="" textlink="">
      <xdr:nvSpPr>
        <xdr:cNvPr id="435" name="フローチャート: 判断 434"/>
        <xdr:cNvSpPr/>
      </xdr:nvSpPr>
      <xdr:spPr>
        <a:xfrm>
          <a:off x="129540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136541</xdr:rowOff>
    </xdr:from>
    <xdr:ext cx="762000" cy="259045"/>
    <xdr:sp macro="" textlink="">
      <xdr:nvSpPr>
        <xdr:cNvPr id="436" name="テキスト ボックス 435"/>
        <xdr:cNvSpPr txBox="1"/>
      </xdr:nvSpPr>
      <xdr:spPr>
        <a:xfrm>
          <a:off x="12623800" y="1299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76200</xdr:rowOff>
    </xdr:from>
    <xdr:to>
      <xdr:col>82</xdr:col>
      <xdr:colOff>158750</xdr:colOff>
      <xdr:row>78</xdr:row>
      <xdr:rowOff>6350</xdr:rowOff>
    </xdr:to>
    <xdr:sp macro="" textlink="">
      <xdr:nvSpPr>
        <xdr:cNvPr id="442" name="楕円 441"/>
        <xdr:cNvSpPr/>
      </xdr:nvSpPr>
      <xdr:spPr>
        <a:xfrm>
          <a:off x="164592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92727</xdr:rowOff>
    </xdr:from>
    <xdr:ext cx="762000" cy="259045"/>
    <xdr:sp macro="" textlink="">
      <xdr:nvSpPr>
        <xdr:cNvPr id="443" name="公債費以外該当値テキスト"/>
        <xdr:cNvSpPr txBox="1"/>
      </xdr:nvSpPr>
      <xdr:spPr>
        <a:xfrm>
          <a:off x="16598900" y="1312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116205</xdr:rowOff>
    </xdr:from>
    <xdr:to>
      <xdr:col>78</xdr:col>
      <xdr:colOff>120650</xdr:colOff>
      <xdr:row>78</xdr:row>
      <xdr:rowOff>46355</xdr:rowOff>
    </xdr:to>
    <xdr:sp macro="" textlink="">
      <xdr:nvSpPr>
        <xdr:cNvPr id="444" name="楕円 443"/>
        <xdr:cNvSpPr/>
      </xdr:nvSpPr>
      <xdr:spPr>
        <a:xfrm>
          <a:off x="15621000" y="1331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56532</xdr:rowOff>
    </xdr:from>
    <xdr:ext cx="736600" cy="259045"/>
    <xdr:sp macro="" textlink="">
      <xdr:nvSpPr>
        <xdr:cNvPr id="445" name="テキスト ボックス 444"/>
        <xdr:cNvSpPr txBox="1"/>
      </xdr:nvSpPr>
      <xdr:spPr>
        <a:xfrm>
          <a:off x="15290800" y="130867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13336</xdr:rowOff>
    </xdr:from>
    <xdr:to>
      <xdr:col>74</xdr:col>
      <xdr:colOff>31750</xdr:colOff>
      <xdr:row>78</xdr:row>
      <xdr:rowOff>114936</xdr:rowOff>
    </xdr:to>
    <xdr:sp macro="" textlink="">
      <xdr:nvSpPr>
        <xdr:cNvPr id="446" name="楕円 445"/>
        <xdr:cNvSpPr/>
      </xdr:nvSpPr>
      <xdr:spPr>
        <a:xfrm>
          <a:off x="14732000" y="1338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99713</xdr:rowOff>
    </xdr:from>
    <xdr:ext cx="762000" cy="259045"/>
    <xdr:sp macro="" textlink="">
      <xdr:nvSpPr>
        <xdr:cNvPr id="447" name="テキスト ボックス 446"/>
        <xdr:cNvSpPr txBox="1"/>
      </xdr:nvSpPr>
      <xdr:spPr>
        <a:xfrm>
          <a:off x="14401800" y="1347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127636</xdr:rowOff>
    </xdr:from>
    <xdr:to>
      <xdr:col>69</xdr:col>
      <xdr:colOff>142875</xdr:colOff>
      <xdr:row>78</xdr:row>
      <xdr:rowOff>57786</xdr:rowOff>
    </xdr:to>
    <xdr:sp macro="" textlink="">
      <xdr:nvSpPr>
        <xdr:cNvPr id="448" name="楕円 447"/>
        <xdr:cNvSpPr/>
      </xdr:nvSpPr>
      <xdr:spPr>
        <a:xfrm>
          <a:off x="13843000" y="1332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42563</xdr:rowOff>
    </xdr:from>
    <xdr:ext cx="762000" cy="259045"/>
    <xdr:sp macro="" textlink="">
      <xdr:nvSpPr>
        <xdr:cNvPr id="449" name="テキスト ボックス 448"/>
        <xdr:cNvSpPr txBox="1"/>
      </xdr:nvSpPr>
      <xdr:spPr>
        <a:xfrm>
          <a:off x="13512800" y="13415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1905</xdr:rowOff>
    </xdr:from>
    <xdr:to>
      <xdr:col>65</xdr:col>
      <xdr:colOff>53975</xdr:colOff>
      <xdr:row>78</xdr:row>
      <xdr:rowOff>103505</xdr:rowOff>
    </xdr:to>
    <xdr:sp macro="" textlink="">
      <xdr:nvSpPr>
        <xdr:cNvPr id="450" name="楕円 449"/>
        <xdr:cNvSpPr/>
      </xdr:nvSpPr>
      <xdr:spPr>
        <a:xfrm>
          <a:off x="12954000" y="1337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88282</xdr:rowOff>
    </xdr:from>
    <xdr:ext cx="762000" cy="259045"/>
    <xdr:sp macro="" textlink="">
      <xdr:nvSpPr>
        <xdr:cNvPr id="451" name="テキスト ボックス 450"/>
        <xdr:cNvSpPr txBox="1"/>
      </xdr:nvSpPr>
      <xdr:spPr>
        <a:xfrm>
          <a:off x="12623800" y="1346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栃木県芳賀町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67357</xdr:rowOff>
    </xdr:from>
    <xdr:to>
      <xdr:col>29</xdr:col>
      <xdr:colOff>127000</xdr:colOff>
      <xdr:row>20</xdr:row>
      <xdr:rowOff>163837</xdr:rowOff>
    </xdr:to>
    <xdr:cxnSp macro="">
      <xdr:nvCxnSpPr>
        <xdr:cNvPr id="47" name="直線コネクタ 46"/>
        <xdr:cNvCxnSpPr/>
      </xdr:nvCxnSpPr>
      <xdr:spPr bwMode="auto">
        <a:xfrm flipV="1">
          <a:off x="5651500" y="2172382"/>
          <a:ext cx="0" cy="146808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135914</xdr:rowOff>
    </xdr:from>
    <xdr:ext cx="762000" cy="259045"/>
    <xdr:sp macro="" textlink="">
      <xdr:nvSpPr>
        <xdr:cNvPr id="48" name="人口1人当たり決算額の推移最小値テキスト130"/>
        <xdr:cNvSpPr txBox="1"/>
      </xdr:nvSpPr>
      <xdr:spPr>
        <a:xfrm>
          <a:off x="5740400" y="3612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163837</xdr:rowOff>
    </xdr:from>
    <xdr:to>
      <xdr:col>30</xdr:col>
      <xdr:colOff>25400</xdr:colOff>
      <xdr:row>20</xdr:row>
      <xdr:rowOff>163837</xdr:rowOff>
    </xdr:to>
    <xdr:cxnSp macro="">
      <xdr:nvCxnSpPr>
        <xdr:cNvPr id="49" name="直線コネクタ 48"/>
        <xdr:cNvCxnSpPr/>
      </xdr:nvCxnSpPr>
      <xdr:spPr bwMode="auto">
        <a:xfrm>
          <a:off x="5562600" y="36404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153734</xdr:rowOff>
    </xdr:from>
    <xdr:ext cx="762000" cy="259045"/>
    <xdr:sp macro="" textlink="">
      <xdr:nvSpPr>
        <xdr:cNvPr id="50" name="人口1人当たり決算額の推移最大値テキスト130"/>
        <xdr:cNvSpPr txBox="1"/>
      </xdr:nvSpPr>
      <xdr:spPr>
        <a:xfrm>
          <a:off x="5740400" y="191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67357</xdr:rowOff>
    </xdr:from>
    <xdr:to>
      <xdr:col>30</xdr:col>
      <xdr:colOff>25400</xdr:colOff>
      <xdr:row>12</xdr:row>
      <xdr:rowOff>67357</xdr:rowOff>
    </xdr:to>
    <xdr:cxnSp macro="">
      <xdr:nvCxnSpPr>
        <xdr:cNvPr id="51" name="直線コネクタ 50"/>
        <xdr:cNvCxnSpPr/>
      </xdr:nvCxnSpPr>
      <xdr:spPr bwMode="auto">
        <a:xfrm>
          <a:off x="5562600" y="21723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20</xdr:row>
      <xdr:rowOff>27918</xdr:rowOff>
    </xdr:from>
    <xdr:to>
      <xdr:col>29</xdr:col>
      <xdr:colOff>127000</xdr:colOff>
      <xdr:row>20</xdr:row>
      <xdr:rowOff>55971</xdr:rowOff>
    </xdr:to>
    <xdr:cxnSp macro="">
      <xdr:nvCxnSpPr>
        <xdr:cNvPr id="52" name="直線コネクタ 51"/>
        <xdr:cNvCxnSpPr/>
      </xdr:nvCxnSpPr>
      <xdr:spPr bwMode="auto">
        <a:xfrm flipV="1">
          <a:off x="5003800" y="3504543"/>
          <a:ext cx="647700" cy="280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139274</xdr:rowOff>
    </xdr:from>
    <xdr:ext cx="762000" cy="259045"/>
    <xdr:sp macro="" textlink="">
      <xdr:nvSpPr>
        <xdr:cNvPr id="53" name="人口1人当たり決算額の推移平均値テキスト130"/>
        <xdr:cNvSpPr txBox="1"/>
      </xdr:nvSpPr>
      <xdr:spPr>
        <a:xfrm>
          <a:off x="5740400" y="29300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122747</xdr:rowOff>
    </xdr:from>
    <xdr:to>
      <xdr:col>29</xdr:col>
      <xdr:colOff>177800</xdr:colOff>
      <xdr:row>18</xdr:row>
      <xdr:rowOff>52897</xdr:rowOff>
    </xdr:to>
    <xdr:sp macro="" textlink="">
      <xdr:nvSpPr>
        <xdr:cNvPr id="54" name="フローチャート: 判断 53"/>
        <xdr:cNvSpPr/>
      </xdr:nvSpPr>
      <xdr:spPr bwMode="auto">
        <a:xfrm>
          <a:off x="5600700" y="30850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20</xdr:row>
      <xdr:rowOff>55971</xdr:rowOff>
    </xdr:from>
    <xdr:to>
      <xdr:col>26</xdr:col>
      <xdr:colOff>50800</xdr:colOff>
      <xdr:row>20</xdr:row>
      <xdr:rowOff>74977</xdr:rowOff>
    </xdr:to>
    <xdr:cxnSp macro="">
      <xdr:nvCxnSpPr>
        <xdr:cNvPr id="55" name="直線コネクタ 54"/>
        <xdr:cNvCxnSpPr/>
      </xdr:nvCxnSpPr>
      <xdr:spPr bwMode="auto">
        <a:xfrm flipV="1">
          <a:off x="4305300" y="3532596"/>
          <a:ext cx="698500" cy="190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81578</xdr:rowOff>
    </xdr:from>
    <xdr:to>
      <xdr:col>26</xdr:col>
      <xdr:colOff>101600</xdr:colOff>
      <xdr:row>19</xdr:row>
      <xdr:rowOff>11728</xdr:rowOff>
    </xdr:to>
    <xdr:sp macro="" textlink="">
      <xdr:nvSpPr>
        <xdr:cNvPr id="56" name="フローチャート: 判断 55"/>
        <xdr:cNvSpPr/>
      </xdr:nvSpPr>
      <xdr:spPr bwMode="auto">
        <a:xfrm>
          <a:off x="4953000" y="3215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21905</xdr:rowOff>
    </xdr:from>
    <xdr:ext cx="736600" cy="259045"/>
    <xdr:sp macro="" textlink="">
      <xdr:nvSpPr>
        <xdr:cNvPr id="57" name="テキスト ボックス 56"/>
        <xdr:cNvSpPr txBox="1"/>
      </xdr:nvSpPr>
      <xdr:spPr>
        <a:xfrm>
          <a:off x="4622800" y="29841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20</xdr:row>
      <xdr:rowOff>74977</xdr:rowOff>
    </xdr:from>
    <xdr:to>
      <xdr:col>22</xdr:col>
      <xdr:colOff>114300</xdr:colOff>
      <xdr:row>20</xdr:row>
      <xdr:rowOff>92373</xdr:rowOff>
    </xdr:to>
    <xdr:cxnSp macro="">
      <xdr:nvCxnSpPr>
        <xdr:cNvPr id="58" name="直線コネクタ 57"/>
        <xdr:cNvCxnSpPr/>
      </xdr:nvCxnSpPr>
      <xdr:spPr bwMode="auto">
        <a:xfrm flipV="1">
          <a:off x="3606800" y="3551602"/>
          <a:ext cx="698500" cy="173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129006</xdr:rowOff>
    </xdr:from>
    <xdr:to>
      <xdr:col>22</xdr:col>
      <xdr:colOff>165100</xdr:colOff>
      <xdr:row>19</xdr:row>
      <xdr:rowOff>59156</xdr:rowOff>
    </xdr:to>
    <xdr:sp macro="" textlink="">
      <xdr:nvSpPr>
        <xdr:cNvPr id="59" name="フローチャート: 判断 58"/>
        <xdr:cNvSpPr/>
      </xdr:nvSpPr>
      <xdr:spPr bwMode="auto">
        <a:xfrm>
          <a:off x="4254500" y="3262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69334</xdr:rowOff>
    </xdr:from>
    <xdr:ext cx="762000" cy="259045"/>
    <xdr:sp macro="" textlink="">
      <xdr:nvSpPr>
        <xdr:cNvPr id="60" name="テキスト ボックス 59"/>
        <xdr:cNvSpPr txBox="1"/>
      </xdr:nvSpPr>
      <xdr:spPr>
        <a:xfrm>
          <a:off x="3924300" y="3031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92373</xdr:rowOff>
    </xdr:from>
    <xdr:to>
      <xdr:col>18</xdr:col>
      <xdr:colOff>177800</xdr:colOff>
      <xdr:row>20</xdr:row>
      <xdr:rowOff>105098</xdr:rowOff>
    </xdr:to>
    <xdr:cxnSp macro="">
      <xdr:nvCxnSpPr>
        <xdr:cNvPr id="61" name="直線コネクタ 60"/>
        <xdr:cNvCxnSpPr/>
      </xdr:nvCxnSpPr>
      <xdr:spPr bwMode="auto">
        <a:xfrm flipV="1">
          <a:off x="2908300" y="3568998"/>
          <a:ext cx="698500" cy="127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166388</xdr:rowOff>
    </xdr:from>
    <xdr:to>
      <xdr:col>19</xdr:col>
      <xdr:colOff>38100</xdr:colOff>
      <xdr:row>19</xdr:row>
      <xdr:rowOff>96538</xdr:rowOff>
    </xdr:to>
    <xdr:sp macro="" textlink="">
      <xdr:nvSpPr>
        <xdr:cNvPr id="62" name="フローチャート: 判断 61"/>
        <xdr:cNvSpPr/>
      </xdr:nvSpPr>
      <xdr:spPr bwMode="auto">
        <a:xfrm>
          <a:off x="3556000" y="33001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106715</xdr:rowOff>
    </xdr:from>
    <xdr:ext cx="762000" cy="259045"/>
    <xdr:sp macro="" textlink="">
      <xdr:nvSpPr>
        <xdr:cNvPr id="63" name="テキスト ボックス 62"/>
        <xdr:cNvSpPr txBox="1"/>
      </xdr:nvSpPr>
      <xdr:spPr>
        <a:xfrm>
          <a:off x="3225800" y="3068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3745</xdr:rowOff>
    </xdr:from>
    <xdr:to>
      <xdr:col>15</xdr:col>
      <xdr:colOff>101600</xdr:colOff>
      <xdr:row>19</xdr:row>
      <xdr:rowOff>105345</xdr:rowOff>
    </xdr:to>
    <xdr:sp macro="" textlink="">
      <xdr:nvSpPr>
        <xdr:cNvPr id="64" name="フローチャート: 判断 63"/>
        <xdr:cNvSpPr/>
      </xdr:nvSpPr>
      <xdr:spPr bwMode="auto">
        <a:xfrm>
          <a:off x="2857500" y="33089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115522</xdr:rowOff>
    </xdr:from>
    <xdr:ext cx="762000" cy="259045"/>
    <xdr:sp macro="" textlink="">
      <xdr:nvSpPr>
        <xdr:cNvPr id="65" name="テキスト ボックス 64"/>
        <xdr:cNvSpPr txBox="1"/>
      </xdr:nvSpPr>
      <xdr:spPr>
        <a:xfrm>
          <a:off x="2527300" y="307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148568</xdr:rowOff>
    </xdr:from>
    <xdr:to>
      <xdr:col>29</xdr:col>
      <xdr:colOff>177800</xdr:colOff>
      <xdr:row>20</xdr:row>
      <xdr:rowOff>78718</xdr:rowOff>
    </xdr:to>
    <xdr:sp macro="" textlink="">
      <xdr:nvSpPr>
        <xdr:cNvPr id="71" name="楕円 70"/>
        <xdr:cNvSpPr/>
      </xdr:nvSpPr>
      <xdr:spPr bwMode="auto">
        <a:xfrm>
          <a:off x="5600700" y="34537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120645</xdr:rowOff>
    </xdr:from>
    <xdr:ext cx="762000" cy="259045"/>
    <xdr:sp macro="" textlink="">
      <xdr:nvSpPr>
        <xdr:cNvPr id="72" name="人口1人当たり決算額の推移該当値テキスト130"/>
        <xdr:cNvSpPr txBox="1"/>
      </xdr:nvSpPr>
      <xdr:spPr>
        <a:xfrm>
          <a:off x="5740400" y="342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20</xdr:row>
      <xdr:rowOff>5171</xdr:rowOff>
    </xdr:from>
    <xdr:to>
      <xdr:col>26</xdr:col>
      <xdr:colOff>101600</xdr:colOff>
      <xdr:row>20</xdr:row>
      <xdr:rowOff>106771</xdr:rowOff>
    </xdr:to>
    <xdr:sp macro="" textlink="">
      <xdr:nvSpPr>
        <xdr:cNvPr id="73" name="楕円 72"/>
        <xdr:cNvSpPr/>
      </xdr:nvSpPr>
      <xdr:spPr bwMode="auto">
        <a:xfrm>
          <a:off x="4953000" y="34817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91548</xdr:rowOff>
    </xdr:from>
    <xdr:ext cx="736600" cy="259045"/>
    <xdr:sp macro="" textlink="">
      <xdr:nvSpPr>
        <xdr:cNvPr id="74" name="テキスト ボックス 73"/>
        <xdr:cNvSpPr txBox="1"/>
      </xdr:nvSpPr>
      <xdr:spPr>
        <a:xfrm>
          <a:off x="4622800" y="3568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20</xdr:row>
      <xdr:rowOff>24177</xdr:rowOff>
    </xdr:from>
    <xdr:to>
      <xdr:col>22</xdr:col>
      <xdr:colOff>165100</xdr:colOff>
      <xdr:row>20</xdr:row>
      <xdr:rowOff>125777</xdr:rowOff>
    </xdr:to>
    <xdr:sp macro="" textlink="">
      <xdr:nvSpPr>
        <xdr:cNvPr id="75" name="楕円 74"/>
        <xdr:cNvSpPr/>
      </xdr:nvSpPr>
      <xdr:spPr bwMode="auto">
        <a:xfrm>
          <a:off x="4254500" y="35008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110554</xdr:rowOff>
    </xdr:from>
    <xdr:ext cx="762000" cy="259045"/>
    <xdr:sp macro="" textlink="">
      <xdr:nvSpPr>
        <xdr:cNvPr id="76" name="テキスト ボックス 75"/>
        <xdr:cNvSpPr txBox="1"/>
      </xdr:nvSpPr>
      <xdr:spPr>
        <a:xfrm>
          <a:off x="3924300" y="3587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20</xdr:row>
      <xdr:rowOff>41573</xdr:rowOff>
    </xdr:from>
    <xdr:to>
      <xdr:col>19</xdr:col>
      <xdr:colOff>38100</xdr:colOff>
      <xdr:row>20</xdr:row>
      <xdr:rowOff>143173</xdr:rowOff>
    </xdr:to>
    <xdr:sp macro="" textlink="">
      <xdr:nvSpPr>
        <xdr:cNvPr id="77" name="楕円 76"/>
        <xdr:cNvSpPr/>
      </xdr:nvSpPr>
      <xdr:spPr bwMode="auto">
        <a:xfrm>
          <a:off x="3556000" y="35181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127950</xdr:rowOff>
    </xdr:from>
    <xdr:ext cx="762000" cy="259045"/>
    <xdr:sp macro="" textlink="">
      <xdr:nvSpPr>
        <xdr:cNvPr id="78" name="テキスト ボックス 77"/>
        <xdr:cNvSpPr txBox="1"/>
      </xdr:nvSpPr>
      <xdr:spPr>
        <a:xfrm>
          <a:off x="3225800" y="3604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20</xdr:row>
      <xdr:rowOff>54298</xdr:rowOff>
    </xdr:from>
    <xdr:to>
      <xdr:col>15</xdr:col>
      <xdr:colOff>101600</xdr:colOff>
      <xdr:row>20</xdr:row>
      <xdr:rowOff>155898</xdr:rowOff>
    </xdr:to>
    <xdr:sp macro="" textlink="">
      <xdr:nvSpPr>
        <xdr:cNvPr id="79" name="楕円 78"/>
        <xdr:cNvSpPr/>
      </xdr:nvSpPr>
      <xdr:spPr bwMode="auto">
        <a:xfrm>
          <a:off x="2857500" y="35309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140675</xdr:rowOff>
    </xdr:from>
    <xdr:ext cx="762000" cy="259045"/>
    <xdr:sp macro="" textlink="">
      <xdr:nvSpPr>
        <xdr:cNvPr id="80" name="テキスト ボックス 79"/>
        <xdr:cNvSpPr txBox="1"/>
      </xdr:nvSpPr>
      <xdr:spPr>
        <a:xfrm>
          <a:off x="2527300" y="3617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246672</xdr:rowOff>
    </xdr:from>
    <xdr:to>
      <xdr:col>29</xdr:col>
      <xdr:colOff>127000</xdr:colOff>
      <xdr:row>37</xdr:row>
      <xdr:rowOff>340798</xdr:rowOff>
    </xdr:to>
    <xdr:cxnSp macro="">
      <xdr:nvCxnSpPr>
        <xdr:cNvPr id="109" name="直線コネクタ 108"/>
        <xdr:cNvCxnSpPr/>
      </xdr:nvCxnSpPr>
      <xdr:spPr bwMode="auto">
        <a:xfrm flipV="1">
          <a:off x="5651500" y="6171222"/>
          <a:ext cx="0" cy="129427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8075</xdr:rowOff>
    </xdr:from>
    <xdr:ext cx="762000" cy="259045"/>
    <xdr:sp macro="" textlink="">
      <xdr:nvSpPr>
        <xdr:cNvPr id="110" name="人口1人当たり決算額の推移最小値テキスト445"/>
        <xdr:cNvSpPr txBox="1"/>
      </xdr:nvSpPr>
      <xdr:spPr>
        <a:xfrm>
          <a:off x="5740400" y="7475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340798</xdr:rowOff>
    </xdr:from>
    <xdr:to>
      <xdr:col>30</xdr:col>
      <xdr:colOff>25400</xdr:colOff>
      <xdr:row>37</xdr:row>
      <xdr:rowOff>340798</xdr:rowOff>
    </xdr:to>
    <xdr:cxnSp macro="">
      <xdr:nvCxnSpPr>
        <xdr:cNvPr id="111" name="直線コネクタ 110"/>
        <xdr:cNvCxnSpPr/>
      </xdr:nvCxnSpPr>
      <xdr:spPr bwMode="auto">
        <a:xfrm>
          <a:off x="5562600" y="74654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161599</xdr:rowOff>
    </xdr:from>
    <xdr:ext cx="762000" cy="259045"/>
    <xdr:sp macro="" textlink="">
      <xdr:nvSpPr>
        <xdr:cNvPr id="112" name="人口1人当たり決算額の推移最大値テキスト445"/>
        <xdr:cNvSpPr txBox="1"/>
      </xdr:nvSpPr>
      <xdr:spPr>
        <a:xfrm>
          <a:off x="5740400" y="5914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246672</xdr:rowOff>
    </xdr:from>
    <xdr:to>
      <xdr:col>30</xdr:col>
      <xdr:colOff>25400</xdr:colOff>
      <xdr:row>33</xdr:row>
      <xdr:rowOff>246672</xdr:rowOff>
    </xdr:to>
    <xdr:cxnSp macro="">
      <xdr:nvCxnSpPr>
        <xdr:cNvPr id="113" name="直線コネクタ 112"/>
        <xdr:cNvCxnSpPr/>
      </xdr:nvCxnSpPr>
      <xdr:spPr bwMode="auto">
        <a:xfrm>
          <a:off x="5562600" y="61712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334455</xdr:rowOff>
    </xdr:from>
    <xdr:to>
      <xdr:col>29</xdr:col>
      <xdr:colOff>127000</xdr:colOff>
      <xdr:row>37</xdr:row>
      <xdr:rowOff>340798</xdr:rowOff>
    </xdr:to>
    <xdr:cxnSp macro="">
      <xdr:nvCxnSpPr>
        <xdr:cNvPr id="114" name="直線コネクタ 113"/>
        <xdr:cNvCxnSpPr/>
      </xdr:nvCxnSpPr>
      <xdr:spPr bwMode="auto">
        <a:xfrm>
          <a:off x="5003800" y="7459155"/>
          <a:ext cx="647700" cy="63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92346</xdr:rowOff>
    </xdr:from>
    <xdr:ext cx="762000" cy="259045"/>
    <xdr:sp macro="" textlink="">
      <xdr:nvSpPr>
        <xdr:cNvPr id="115" name="人口1人当たり決算額の推移平均値テキスト445"/>
        <xdr:cNvSpPr txBox="1"/>
      </xdr:nvSpPr>
      <xdr:spPr>
        <a:xfrm>
          <a:off x="5740400" y="6702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247269</xdr:rowOff>
    </xdr:from>
    <xdr:to>
      <xdr:col>29</xdr:col>
      <xdr:colOff>177800</xdr:colOff>
      <xdr:row>36</xdr:row>
      <xdr:rowOff>5969</xdr:rowOff>
    </xdr:to>
    <xdr:sp macro="" textlink="">
      <xdr:nvSpPr>
        <xdr:cNvPr id="116" name="フローチャート: 判断 115"/>
        <xdr:cNvSpPr/>
      </xdr:nvSpPr>
      <xdr:spPr bwMode="auto">
        <a:xfrm>
          <a:off x="5600700" y="6857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334455</xdr:rowOff>
    </xdr:from>
    <xdr:to>
      <xdr:col>26</xdr:col>
      <xdr:colOff>50800</xdr:colOff>
      <xdr:row>37</xdr:row>
      <xdr:rowOff>338512</xdr:rowOff>
    </xdr:to>
    <xdr:cxnSp macro="">
      <xdr:nvCxnSpPr>
        <xdr:cNvPr id="117" name="直線コネクタ 116"/>
        <xdr:cNvCxnSpPr/>
      </xdr:nvCxnSpPr>
      <xdr:spPr bwMode="auto">
        <a:xfrm flipV="1">
          <a:off x="4305300" y="7459155"/>
          <a:ext cx="698500" cy="40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333432</xdr:rowOff>
    </xdr:from>
    <xdr:to>
      <xdr:col>26</xdr:col>
      <xdr:colOff>101600</xdr:colOff>
      <xdr:row>36</xdr:row>
      <xdr:rowOff>92132</xdr:rowOff>
    </xdr:to>
    <xdr:sp macro="" textlink="">
      <xdr:nvSpPr>
        <xdr:cNvPr id="118" name="フローチャート: 判断 117"/>
        <xdr:cNvSpPr/>
      </xdr:nvSpPr>
      <xdr:spPr bwMode="auto">
        <a:xfrm>
          <a:off x="4953000" y="69437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102309</xdr:rowOff>
    </xdr:from>
    <xdr:ext cx="736600" cy="259045"/>
    <xdr:sp macro="" textlink="">
      <xdr:nvSpPr>
        <xdr:cNvPr id="119" name="テキスト ボックス 118"/>
        <xdr:cNvSpPr txBox="1"/>
      </xdr:nvSpPr>
      <xdr:spPr>
        <a:xfrm>
          <a:off x="4622800" y="6712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300241</xdr:rowOff>
    </xdr:from>
    <xdr:to>
      <xdr:col>22</xdr:col>
      <xdr:colOff>114300</xdr:colOff>
      <xdr:row>37</xdr:row>
      <xdr:rowOff>338512</xdr:rowOff>
    </xdr:to>
    <xdr:cxnSp macro="">
      <xdr:nvCxnSpPr>
        <xdr:cNvPr id="120" name="直線コネクタ 119"/>
        <xdr:cNvCxnSpPr/>
      </xdr:nvCxnSpPr>
      <xdr:spPr bwMode="auto">
        <a:xfrm>
          <a:off x="3606800" y="7424941"/>
          <a:ext cx="698500" cy="382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13773</xdr:rowOff>
    </xdr:from>
    <xdr:to>
      <xdr:col>22</xdr:col>
      <xdr:colOff>165100</xdr:colOff>
      <xdr:row>36</xdr:row>
      <xdr:rowOff>115373</xdr:rowOff>
    </xdr:to>
    <xdr:sp macro="" textlink="">
      <xdr:nvSpPr>
        <xdr:cNvPr id="121" name="フローチャート: 判断 120"/>
        <xdr:cNvSpPr/>
      </xdr:nvSpPr>
      <xdr:spPr bwMode="auto">
        <a:xfrm>
          <a:off x="4254500" y="69670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125550</xdr:rowOff>
    </xdr:from>
    <xdr:ext cx="762000" cy="259045"/>
    <xdr:sp macro="" textlink="">
      <xdr:nvSpPr>
        <xdr:cNvPr id="122" name="テキスト ボックス 121"/>
        <xdr:cNvSpPr txBox="1"/>
      </xdr:nvSpPr>
      <xdr:spPr>
        <a:xfrm>
          <a:off x="3924300" y="673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297269</xdr:rowOff>
    </xdr:from>
    <xdr:to>
      <xdr:col>18</xdr:col>
      <xdr:colOff>177800</xdr:colOff>
      <xdr:row>37</xdr:row>
      <xdr:rowOff>300241</xdr:rowOff>
    </xdr:to>
    <xdr:cxnSp macro="">
      <xdr:nvCxnSpPr>
        <xdr:cNvPr id="123" name="直線コネクタ 122"/>
        <xdr:cNvCxnSpPr/>
      </xdr:nvCxnSpPr>
      <xdr:spPr bwMode="auto">
        <a:xfrm>
          <a:off x="2908300" y="7421969"/>
          <a:ext cx="698500" cy="29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337718</xdr:rowOff>
    </xdr:from>
    <xdr:to>
      <xdr:col>19</xdr:col>
      <xdr:colOff>38100</xdr:colOff>
      <xdr:row>36</xdr:row>
      <xdr:rowOff>96418</xdr:rowOff>
    </xdr:to>
    <xdr:sp macro="" textlink="">
      <xdr:nvSpPr>
        <xdr:cNvPr id="124" name="フローチャート: 判断 123"/>
        <xdr:cNvSpPr/>
      </xdr:nvSpPr>
      <xdr:spPr bwMode="auto">
        <a:xfrm>
          <a:off x="3556000" y="69480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106595</xdr:rowOff>
    </xdr:from>
    <xdr:ext cx="762000" cy="259045"/>
    <xdr:sp macro="" textlink="">
      <xdr:nvSpPr>
        <xdr:cNvPr id="125" name="テキスト ボックス 124"/>
        <xdr:cNvSpPr txBox="1"/>
      </xdr:nvSpPr>
      <xdr:spPr>
        <a:xfrm>
          <a:off x="3225800" y="6716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5848</xdr:rowOff>
    </xdr:from>
    <xdr:to>
      <xdr:col>15</xdr:col>
      <xdr:colOff>101600</xdr:colOff>
      <xdr:row>36</xdr:row>
      <xdr:rowOff>107448</xdr:rowOff>
    </xdr:to>
    <xdr:sp macro="" textlink="">
      <xdr:nvSpPr>
        <xdr:cNvPr id="126" name="フローチャート: 判断 125"/>
        <xdr:cNvSpPr/>
      </xdr:nvSpPr>
      <xdr:spPr bwMode="auto">
        <a:xfrm>
          <a:off x="2857500" y="69590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117625</xdr:rowOff>
    </xdr:from>
    <xdr:ext cx="762000" cy="259045"/>
    <xdr:sp macro="" textlink="">
      <xdr:nvSpPr>
        <xdr:cNvPr id="127" name="テキスト ボックス 126"/>
        <xdr:cNvSpPr txBox="1"/>
      </xdr:nvSpPr>
      <xdr:spPr>
        <a:xfrm>
          <a:off x="2527300" y="6727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289998</xdr:rowOff>
    </xdr:from>
    <xdr:to>
      <xdr:col>29</xdr:col>
      <xdr:colOff>177800</xdr:colOff>
      <xdr:row>38</xdr:row>
      <xdr:rowOff>48698</xdr:rowOff>
    </xdr:to>
    <xdr:sp macro="" textlink="">
      <xdr:nvSpPr>
        <xdr:cNvPr id="133" name="楕円 132"/>
        <xdr:cNvSpPr/>
      </xdr:nvSpPr>
      <xdr:spPr bwMode="auto">
        <a:xfrm>
          <a:off x="5600700" y="74146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198575</xdr:rowOff>
    </xdr:from>
    <xdr:ext cx="762000" cy="259045"/>
    <xdr:sp macro="" textlink="">
      <xdr:nvSpPr>
        <xdr:cNvPr id="134" name="人口1人当たり決算額の推移該当値テキスト445"/>
        <xdr:cNvSpPr txBox="1"/>
      </xdr:nvSpPr>
      <xdr:spPr>
        <a:xfrm>
          <a:off x="5740400" y="7323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283655</xdr:rowOff>
    </xdr:from>
    <xdr:to>
      <xdr:col>26</xdr:col>
      <xdr:colOff>101600</xdr:colOff>
      <xdr:row>38</xdr:row>
      <xdr:rowOff>42355</xdr:rowOff>
    </xdr:to>
    <xdr:sp macro="" textlink="">
      <xdr:nvSpPr>
        <xdr:cNvPr id="135" name="楕円 134"/>
        <xdr:cNvSpPr/>
      </xdr:nvSpPr>
      <xdr:spPr bwMode="auto">
        <a:xfrm>
          <a:off x="4953000" y="74083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27132</xdr:rowOff>
    </xdr:from>
    <xdr:ext cx="736600" cy="259045"/>
    <xdr:sp macro="" textlink="">
      <xdr:nvSpPr>
        <xdr:cNvPr id="136" name="テキスト ボックス 135"/>
        <xdr:cNvSpPr txBox="1"/>
      </xdr:nvSpPr>
      <xdr:spPr>
        <a:xfrm>
          <a:off x="4622800" y="74947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287712</xdr:rowOff>
    </xdr:from>
    <xdr:to>
      <xdr:col>22</xdr:col>
      <xdr:colOff>165100</xdr:colOff>
      <xdr:row>38</xdr:row>
      <xdr:rowOff>46412</xdr:rowOff>
    </xdr:to>
    <xdr:sp macro="" textlink="">
      <xdr:nvSpPr>
        <xdr:cNvPr id="137" name="楕円 136"/>
        <xdr:cNvSpPr/>
      </xdr:nvSpPr>
      <xdr:spPr bwMode="auto">
        <a:xfrm>
          <a:off x="4254500" y="74124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31189</xdr:rowOff>
    </xdr:from>
    <xdr:ext cx="762000" cy="259045"/>
    <xdr:sp macro="" textlink="">
      <xdr:nvSpPr>
        <xdr:cNvPr id="138" name="テキスト ボックス 137"/>
        <xdr:cNvSpPr txBox="1"/>
      </xdr:nvSpPr>
      <xdr:spPr>
        <a:xfrm>
          <a:off x="3924300" y="749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249441</xdr:rowOff>
    </xdr:from>
    <xdr:to>
      <xdr:col>19</xdr:col>
      <xdr:colOff>38100</xdr:colOff>
      <xdr:row>38</xdr:row>
      <xdr:rowOff>8141</xdr:rowOff>
    </xdr:to>
    <xdr:sp macro="" textlink="">
      <xdr:nvSpPr>
        <xdr:cNvPr id="139" name="楕円 138"/>
        <xdr:cNvSpPr/>
      </xdr:nvSpPr>
      <xdr:spPr bwMode="auto">
        <a:xfrm>
          <a:off x="3556000" y="73741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335818</xdr:rowOff>
    </xdr:from>
    <xdr:ext cx="762000" cy="259045"/>
    <xdr:sp macro="" textlink="">
      <xdr:nvSpPr>
        <xdr:cNvPr id="140" name="テキスト ボックス 139"/>
        <xdr:cNvSpPr txBox="1"/>
      </xdr:nvSpPr>
      <xdr:spPr>
        <a:xfrm>
          <a:off x="3225800" y="7460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246469</xdr:rowOff>
    </xdr:from>
    <xdr:to>
      <xdr:col>15</xdr:col>
      <xdr:colOff>101600</xdr:colOff>
      <xdr:row>38</xdr:row>
      <xdr:rowOff>5169</xdr:rowOff>
    </xdr:to>
    <xdr:sp macro="" textlink="">
      <xdr:nvSpPr>
        <xdr:cNvPr id="141" name="楕円 140"/>
        <xdr:cNvSpPr/>
      </xdr:nvSpPr>
      <xdr:spPr bwMode="auto">
        <a:xfrm>
          <a:off x="2857500" y="73711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332846</xdr:rowOff>
    </xdr:from>
    <xdr:ext cx="762000" cy="259045"/>
    <xdr:sp macro="" textlink="">
      <xdr:nvSpPr>
        <xdr:cNvPr id="142" name="テキスト ボックス 141"/>
        <xdr:cNvSpPr txBox="1"/>
      </xdr:nvSpPr>
      <xdr:spPr>
        <a:xfrm>
          <a:off x="2527300" y="7457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栃木県芳賀町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15,612
15,435
70.16
12,693,166
11,894,325
443,210
5,305,422
2,622,401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111777</xdr:rowOff>
    </xdr:from>
    <xdr:ext cx="595419" cy="259045"/>
    <xdr:sp macro="" textlink="">
      <xdr:nvSpPr>
        <xdr:cNvPr id="48" name="テキスト ボックス 47"/>
        <xdr:cNvSpPr txBox="1"/>
      </xdr:nvSpPr>
      <xdr:spPr>
        <a:xfrm>
          <a:off x="166581" y="6112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138171</xdr:rowOff>
    </xdr:from>
    <xdr:to>
      <xdr:col>24</xdr:col>
      <xdr:colOff>62865</xdr:colOff>
      <xdr:row>39</xdr:row>
      <xdr:rowOff>5240</xdr:rowOff>
    </xdr:to>
    <xdr:cxnSp macro="">
      <xdr:nvCxnSpPr>
        <xdr:cNvPr id="60" name="直線コネクタ 59"/>
        <xdr:cNvCxnSpPr/>
      </xdr:nvCxnSpPr>
      <xdr:spPr>
        <a:xfrm flipV="1">
          <a:off x="4633595" y="5281671"/>
          <a:ext cx="1270" cy="1410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9067</xdr:rowOff>
    </xdr:from>
    <xdr:ext cx="534377" cy="259045"/>
    <xdr:sp macro="" textlink="">
      <xdr:nvSpPr>
        <xdr:cNvPr id="61" name="人件費最小値テキスト"/>
        <xdr:cNvSpPr txBox="1"/>
      </xdr:nvSpPr>
      <xdr:spPr>
        <a:xfrm>
          <a:off x="4686300" y="6695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5240</xdr:rowOff>
    </xdr:from>
    <xdr:to>
      <xdr:col>24</xdr:col>
      <xdr:colOff>152400</xdr:colOff>
      <xdr:row>39</xdr:row>
      <xdr:rowOff>5240</xdr:rowOff>
    </xdr:to>
    <xdr:cxnSp macro="">
      <xdr:nvCxnSpPr>
        <xdr:cNvPr id="62" name="直線コネクタ 61"/>
        <xdr:cNvCxnSpPr/>
      </xdr:nvCxnSpPr>
      <xdr:spPr>
        <a:xfrm>
          <a:off x="4546600" y="6691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84848</xdr:rowOff>
    </xdr:from>
    <xdr:ext cx="599010" cy="259045"/>
    <xdr:sp macro="" textlink="">
      <xdr:nvSpPr>
        <xdr:cNvPr id="63" name="人件費最大値テキスト"/>
        <xdr:cNvSpPr txBox="1"/>
      </xdr:nvSpPr>
      <xdr:spPr>
        <a:xfrm>
          <a:off x="4686300" y="5056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138171</xdr:rowOff>
    </xdr:from>
    <xdr:to>
      <xdr:col>24</xdr:col>
      <xdr:colOff>152400</xdr:colOff>
      <xdr:row>30</xdr:row>
      <xdr:rowOff>138171</xdr:rowOff>
    </xdr:to>
    <xdr:cxnSp macro="">
      <xdr:nvCxnSpPr>
        <xdr:cNvPr id="64" name="直線コネクタ 63"/>
        <xdr:cNvCxnSpPr/>
      </xdr:nvCxnSpPr>
      <xdr:spPr>
        <a:xfrm>
          <a:off x="4546600" y="5281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15499</xdr:rowOff>
    </xdr:from>
    <xdr:to>
      <xdr:col>24</xdr:col>
      <xdr:colOff>63500</xdr:colOff>
      <xdr:row>37</xdr:row>
      <xdr:rowOff>54861</xdr:rowOff>
    </xdr:to>
    <xdr:cxnSp macro="">
      <xdr:nvCxnSpPr>
        <xdr:cNvPr id="65" name="直線コネクタ 64"/>
        <xdr:cNvCxnSpPr/>
      </xdr:nvCxnSpPr>
      <xdr:spPr>
        <a:xfrm flipV="1">
          <a:off x="3797300" y="6359149"/>
          <a:ext cx="838200" cy="39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38225</xdr:rowOff>
    </xdr:from>
    <xdr:ext cx="599010" cy="259045"/>
    <xdr:sp macro="" textlink="">
      <xdr:nvSpPr>
        <xdr:cNvPr id="66" name="人件費平均値テキスト"/>
        <xdr:cNvSpPr txBox="1"/>
      </xdr:nvSpPr>
      <xdr:spPr>
        <a:xfrm>
          <a:off x="4686300" y="58675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15348</xdr:rowOff>
    </xdr:from>
    <xdr:to>
      <xdr:col>24</xdr:col>
      <xdr:colOff>114300</xdr:colOff>
      <xdr:row>35</xdr:row>
      <xdr:rowOff>116948</xdr:rowOff>
    </xdr:to>
    <xdr:sp macro="" textlink="">
      <xdr:nvSpPr>
        <xdr:cNvPr id="67" name="フローチャート: 判断 66"/>
        <xdr:cNvSpPr/>
      </xdr:nvSpPr>
      <xdr:spPr>
        <a:xfrm>
          <a:off x="4584700" y="601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54861</xdr:rowOff>
    </xdr:from>
    <xdr:to>
      <xdr:col>19</xdr:col>
      <xdr:colOff>177800</xdr:colOff>
      <xdr:row>37</xdr:row>
      <xdr:rowOff>56118</xdr:rowOff>
    </xdr:to>
    <xdr:cxnSp macro="">
      <xdr:nvCxnSpPr>
        <xdr:cNvPr id="68" name="直線コネクタ 67"/>
        <xdr:cNvCxnSpPr/>
      </xdr:nvCxnSpPr>
      <xdr:spPr>
        <a:xfrm flipV="1">
          <a:off x="2908300" y="6398511"/>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94701</xdr:rowOff>
    </xdr:from>
    <xdr:to>
      <xdr:col>20</xdr:col>
      <xdr:colOff>38100</xdr:colOff>
      <xdr:row>37</xdr:row>
      <xdr:rowOff>24851</xdr:rowOff>
    </xdr:to>
    <xdr:sp macro="" textlink="">
      <xdr:nvSpPr>
        <xdr:cNvPr id="69" name="フローチャート: 判断 68"/>
        <xdr:cNvSpPr/>
      </xdr:nvSpPr>
      <xdr:spPr>
        <a:xfrm>
          <a:off x="3746500" y="626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41378</xdr:rowOff>
    </xdr:from>
    <xdr:ext cx="534377" cy="259045"/>
    <xdr:sp macro="" textlink="">
      <xdr:nvSpPr>
        <xdr:cNvPr id="70" name="テキスト ボックス 69"/>
        <xdr:cNvSpPr txBox="1"/>
      </xdr:nvSpPr>
      <xdr:spPr>
        <a:xfrm>
          <a:off x="3530111" y="604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55647</xdr:rowOff>
    </xdr:from>
    <xdr:to>
      <xdr:col>15</xdr:col>
      <xdr:colOff>50800</xdr:colOff>
      <xdr:row>37</xdr:row>
      <xdr:rowOff>56118</xdr:rowOff>
    </xdr:to>
    <xdr:cxnSp macro="">
      <xdr:nvCxnSpPr>
        <xdr:cNvPr id="71" name="直線コネクタ 70"/>
        <xdr:cNvCxnSpPr/>
      </xdr:nvCxnSpPr>
      <xdr:spPr>
        <a:xfrm>
          <a:off x="2019300" y="6399297"/>
          <a:ext cx="889000" cy="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153779</xdr:rowOff>
    </xdr:from>
    <xdr:to>
      <xdr:col>15</xdr:col>
      <xdr:colOff>101600</xdr:colOff>
      <xdr:row>37</xdr:row>
      <xdr:rowOff>83929</xdr:rowOff>
    </xdr:to>
    <xdr:sp macro="" textlink="">
      <xdr:nvSpPr>
        <xdr:cNvPr id="72" name="フローチャート: 判断 71"/>
        <xdr:cNvSpPr/>
      </xdr:nvSpPr>
      <xdr:spPr>
        <a:xfrm>
          <a:off x="2857500" y="632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100456</xdr:rowOff>
    </xdr:from>
    <xdr:ext cx="534377" cy="259045"/>
    <xdr:sp macro="" textlink="">
      <xdr:nvSpPr>
        <xdr:cNvPr id="73" name="テキスト ボックス 72"/>
        <xdr:cNvSpPr txBox="1"/>
      </xdr:nvSpPr>
      <xdr:spPr>
        <a:xfrm>
          <a:off x="2641111" y="6101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43202</xdr:rowOff>
    </xdr:from>
    <xdr:to>
      <xdr:col>10</xdr:col>
      <xdr:colOff>114300</xdr:colOff>
      <xdr:row>37</xdr:row>
      <xdr:rowOff>55647</xdr:rowOff>
    </xdr:to>
    <xdr:cxnSp macro="">
      <xdr:nvCxnSpPr>
        <xdr:cNvPr id="74" name="直線コネクタ 73"/>
        <xdr:cNvCxnSpPr/>
      </xdr:nvCxnSpPr>
      <xdr:spPr>
        <a:xfrm>
          <a:off x="1130300" y="6386852"/>
          <a:ext cx="889000" cy="12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171153</xdr:rowOff>
    </xdr:from>
    <xdr:to>
      <xdr:col>10</xdr:col>
      <xdr:colOff>165100</xdr:colOff>
      <xdr:row>37</xdr:row>
      <xdr:rowOff>101303</xdr:rowOff>
    </xdr:to>
    <xdr:sp macro="" textlink="">
      <xdr:nvSpPr>
        <xdr:cNvPr id="75" name="フローチャート: 判断 74"/>
        <xdr:cNvSpPr/>
      </xdr:nvSpPr>
      <xdr:spPr>
        <a:xfrm>
          <a:off x="1968500" y="6343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117830</xdr:rowOff>
    </xdr:from>
    <xdr:ext cx="534377" cy="259045"/>
    <xdr:sp macro="" textlink="">
      <xdr:nvSpPr>
        <xdr:cNvPr id="76" name="テキスト ボックス 75"/>
        <xdr:cNvSpPr txBox="1"/>
      </xdr:nvSpPr>
      <xdr:spPr>
        <a:xfrm>
          <a:off x="1752111" y="611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169438</xdr:rowOff>
    </xdr:from>
    <xdr:to>
      <xdr:col>6</xdr:col>
      <xdr:colOff>38100</xdr:colOff>
      <xdr:row>37</xdr:row>
      <xdr:rowOff>99588</xdr:rowOff>
    </xdr:to>
    <xdr:sp macro="" textlink="">
      <xdr:nvSpPr>
        <xdr:cNvPr id="77" name="フローチャート: 判断 76"/>
        <xdr:cNvSpPr/>
      </xdr:nvSpPr>
      <xdr:spPr>
        <a:xfrm>
          <a:off x="1079500" y="634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90715</xdr:rowOff>
    </xdr:from>
    <xdr:ext cx="534377" cy="259045"/>
    <xdr:sp macro="" textlink="">
      <xdr:nvSpPr>
        <xdr:cNvPr id="78" name="テキスト ボックス 77"/>
        <xdr:cNvSpPr txBox="1"/>
      </xdr:nvSpPr>
      <xdr:spPr>
        <a:xfrm>
          <a:off x="863111" y="6434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136149</xdr:rowOff>
    </xdr:from>
    <xdr:to>
      <xdr:col>24</xdr:col>
      <xdr:colOff>114300</xdr:colOff>
      <xdr:row>37</xdr:row>
      <xdr:rowOff>66299</xdr:rowOff>
    </xdr:to>
    <xdr:sp macro="" textlink="">
      <xdr:nvSpPr>
        <xdr:cNvPr id="84" name="楕円 83"/>
        <xdr:cNvSpPr/>
      </xdr:nvSpPr>
      <xdr:spPr>
        <a:xfrm>
          <a:off x="4584700" y="6308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114576</xdr:rowOff>
    </xdr:from>
    <xdr:ext cx="534377" cy="259045"/>
    <xdr:sp macro="" textlink="">
      <xdr:nvSpPr>
        <xdr:cNvPr id="85" name="人件費該当値テキスト"/>
        <xdr:cNvSpPr txBox="1"/>
      </xdr:nvSpPr>
      <xdr:spPr>
        <a:xfrm>
          <a:off x="4686300" y="628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4061</xdr:rowOff>
    </xdr:from>
    <xdr:to>
      <xdr:col>20</xdr:col>
      <xdr:colOff>38100</xdr:colOff>
      <xdr:row>37</xdr:row>
      <xdr:rowOff>105661</xdr:rowOff>
    </xdr:to>
    <xdr:sp macro="" textlink="">
      <xdr:nvSpPr>
        <xdr:cNvPr id="86" name="楕円 85"/>
        <xdr:cNvSpPr/>
      </xdr:nvSpPr>
      <xdr:spPr>
        <a:xfrm>
          <a:off x="3746500" y="634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96788</xdr:rowOff>
    </xdr:from>
    <xdr:ext cx="534377" cy="259045"/>
    <xdr:sp macro="" textlink="">
      <xdr:nvSpPr>
        <xdr:cNvPr id="87" name="テキスト ボックス 86"/>
        <xdr:cNvSpPr txBox="1"/>
      </xdr:nvSpPr>
      <xdr:spPr>
        <a:xfrm>
          <a:off x="3530111" y="6440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5318</xdr:rowOff>
    </xdr:from>
    <xdr:to>
      <xdr:col>15</xdr:col>
      <xdr:colOff>101600</xdr:colOff>
      <xdr:row>37</xdr:row>
      <xdr:rowOff>106918</xdr:rowOff>
    </xdr:to>
    <xdr:sp macro="" textlink="">
      <xdr:nvSpPr>
        <xdr:cNvPr id="88" name="楕円 87"/>
        <xdr:cNvSpPr/>
      </xdr:nvSpPr>
      <xdr:spPr>
        <a:xfrm>
          <a:off x="2857500" y="634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98045</xdr:rowOff>
    </xdr:from>
    <xdr:ext cx="534377" cy="259045"/>
    <xdr:sp macro="" textlink="">
      <xdr:nvSpPr>
        <xdr:cNvPr id="89" name="テキスト ボックス 88"/>
        <xdr:cNvSpPr txBox="1"/>
      </xdr:nvSpPr>
      <xdr:spPr>
        <a:xfrm>
          <a:off x="2641111" y="6441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4847</xdr:rowOff>
    </xdr:from>
    <xdr:to>
      <xdr:col>10</xdr:col>
      <xdr:colOff>165100</xdr:colOff>
      <xdr:row>37</xdr:row>
      <xdr:rowOff>106447</xdr:rowOff>
    </xdr:to>
    <xdr:sp macro="" textlink="">
      <xdr:nvSpPr>
        <xdr:cNvPr id="90" name="楕円 89"/>
        <xdr:cNvSpPr/>
      </xdr:nvSpPr>
      <xdr:spPr>
        <a:xfrm>
          <a:off x="1968500" y="6348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97574</xdr:rowOff>
    </xdr:from>
    <xdr:ext cx="534377" cy="259045"/>
    <xdr:sp macro="" textlink="">
      <xdr:nvSpPr>
        <xdr:cNvPr id="91" name="テキスト ボックス 90"/>
        <xdr:cNvSpPr txBox="1"/>
      </xdr:nvSpPr>
      <xdr:spPr>
        <a:xfrm>
          <a:off x="1752111" y="6441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163852</xdr:rowOff>
    </xdr:from>
    <xdr:to>
      <xdr:col>6</xdr:col>
      <xdr:colOff>38100</xdr:colOff>
      <xdr:row>37</xdr:row>
      <xdr:rowOff>94002</xdr:rowOff>
    </xdr:to>
    <xdr:sp macro="" textlink="">
      <xdr:nvSpPr>
        <xdr:cNvPr id="92" name="楕円 91"/>
        <xdr:cNvSpPr/>
      </xdr:nvSpPr>
      <xdr:spPr>
        <a:xfrm>
          <a:off x="1079500" y="633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110529</xdr:rowOff>
    </xdr:from>
    <xdr:ext cx="534377" cy="259045"/>
    <xdr:sp macro="" textlink="">
      <xdr:nvSpPr>
        <xdr:cNvPr id="93" name="テキスト ボックス 92"/>
        <xdr:cNvSpPr txBox="1"/>
      </xdr:nvSpPr>
      <xdr:spPr>
        <a:xfrm>
          <a:off x="863111" y="6111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4" name="テキスト ボックス 103"/>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5" name="直線コネクタ 104"/>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6" name="テキスト ボックス 105"/>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7" name="直線コネクタ 106"/>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8" name="テキスト ボックス 107"/>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9" name="直線コネクタ 108"/>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10" name="テキスト ボックス 109"/>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11" name="直線コネクタ 110"/>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2" name="テキスト ボックス 111"/>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3" name="直線コネクタ 112"/>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4" name="テキスト ボックス 113"/>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5" name="直線コネクタ 114"/>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6" name="テキスト ボックス 115"/>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8" name="テキスト ボックス 11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33782</xdr:rowOff>
    </xdr:from>
    <xdr:to>
      <xdr:col>24</xdr:col>
      <xdr:colOff>62865</xdr:colOff>
      <xdr:row>59</xdr:row>
      <xdr:rowOff>90823</xdr:rowOff>
    </xdr:to>
    <xdr:cxnSp macro="">
      <xdr:nvCxnSpPr>
        <xdr:cNvPr id="120" name="直線コネクタ 119"/>
        <xdr:cNvCxnSpPr/>
      </xdr:nvCxnSpPr>
      <xdr:spPr>
        <a:xfrm flipV="1">
          <a:off x="4633595" y="8606282"/>
          <a:ext cx="1270" cy="1600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94650</xdr:rowOff>
    </xdr:from>
    <xdr:ext cx="534377" cy="259045"/>
    <xdr:sp macro="" textlink="">
      <xdr:nvSpPr>
        <xdr:cNvPr id="121" name="物件費最小値テキスト"/>
        <xdr:cNvSpPr txBox="1"/>
      </xdr:nvSpPr>
      <xdr:spPr>
        <a:xfrm>
          <a:off x="4686300" y="10210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90823</xdr:rowOff>
    </xdr:from>
    <xdr:to>
      <xdr:col>24</xdr:col>
      <xdr:colOff>152400</xdr:colOff>
      <xdr:row>59</xdr:row>
      <xdr:rowOff>90823</xdr:rowOff>
    </xdr:to>
    <xdr:cxnSp macro="">
      <xdr:nvCxnSpPr>
        <xdr:cNvPr id="122" name="直線コネクタ 121"/>
        <xdr:cNvCxnSpPr/>
      </xdr:nvCxnSpPr>
      <xdr:spPr>
        <a:xfrm>
          <a:off x="4546600" y="10206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151909</xdr:rowOff>
    </xdr:from>
    <xdr:ext cx="599010" cy="259045"/>
    <xdr:sp macro="" textlink="">
      <xdr:nvSpPr>
        <xdr:cNvPr id="123" name="物件費最大値テキスト"/>
        <xdr:cNvSpPr txBox="1"/>
      </xdr:nvSpPr>
      <xdr:spPr>
        <a:xfrm>
          <a:off x="4686300" y="8381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33782</xdr:rowOff>
    </xdr:from>
    <xdr:to>
      <xdr:col>24</xdr:col>
      <xdr:colOff>152400</xdr:colOff>
      <xdr:row>50</xdr:row>
      <xdr:rowOff>33782</xdr:rowOff>
    </xdr:to>
    <xdr:cxnSp macro="">
      <xdr:nvCxnSpPr>
        <xdr:cNvPr id="124" name="直線コネクタ 123"/>
        <xdr:cNvCxnSpPr/>
      </xdr:nvCxnSpPr>
      <xdr:spPr>
        <a:xfrm>
          <a:off x="4546600" y="8606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61182</xdr:rowOff>
    </xdr:from>
    <xdr:to>
      <xdr:col>24</xdr:col>
      <xdr:colOff>63500</xdr:colOff>
      <xdr:row>57</xdr:row>
      <xdr:rowOff>147114</xdr:rowOff>
    </xdr:to>
    <xdr:cxnSp macro="">
      <xdr:nvCxnSpPr>
        <xdr:cNvPr id="125" name="直線コネクタ 124"/>
        <xdr:cNvCxnSpPr/>
      </xdr:nvCxnSpPr>
      <xdr:spPr>
        <a:xfrm flipV="1">
          <a:off x="3797300" y="9833832"/>
          <a:ext cx="838200" cy="85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139318</xdr:rowOff>
    </xdr:from>
    <xdr:ext cx="599010" cy="259045"/>
    <xdr:sp macro="" textlink="">
      <xdr:nvSpPr>
        <xdr:cNvPr id="126" name="物件費平均値テキスト"/>
        <xdr:cNvSpPr txBox="1"/>
      </xdr:nvSpPr>
      <xdr:spPr>
        <a:xfrm>
          <a:off x="4686300" y="9397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116441</xdr:rowOff>
    </xdr:from>
    <xdr:to>
      <xdr:col>24</xdr:col>
      <xdr:colOff>114300</xdr:colOff>
      <xdr:row>56</xdr:row>
      <xdr:rowOff>46591</xdr:rowOff>
    </xdr:to>
    <xdr:sp macro="" textlink="">
      <xdr:nvSpPr>
        <xdr:cNvPr id="127" name="フローチャート: 判断 126"/>
        <xdr:cNvSpPr/>
      </xdr:nvSpPr>
      <xdr:spPr>
        <a:xfrm>
          <a:off x="4584700" y="954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130980</xdr:rowOff>
    </xdr:from>
    <xdr:to>
      <xdr:col>19</xdr:col>
      <xdr:colOff>177800</xdr:colOff>
      <xdr:row>57</xdr:row>
      <xdr:rowOff>147114</xdr:rowOff>
    </xdr:to>
    <xdr:cxnSp macro="">
      <xdr:nvCxnSpPr>
        <xdr:cNvPr id="128" name="直線コネクタ 127"/>
        <xdr:cNvCxnSpPr/>
      </xdr:nvCxnSpPr>
      <xdr:spPr>
        <a:xfrm>
          <a:off x="2908300" y="9903630"/>
          <a:ext cx="889000" cy="1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83729</xdr:rowOff>
    </xdr:from>
    <xdr:to>
      <xdr:col>20</xdr:col>
      <xdr:colOff>38100</xdr:colOff>
      <xdr:row>57</xdr:row>
      <xdr:rowOff>13879</xdr:rowOff>
    </xdr:to>
    <xdr:sp macro="" textlink="">
      <xdr:nvSpPr>
        <xdr:cNvPr id="129" name="フローチャート: 判断 128"/>
        <xdr:cNvSpPr/>
      </xdr:nvSpPr>
      <xdr:spPr>
        <a:xfrm>
          <a:off x="3746500" y="9684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30406</xdr:rowOff>
    </xdr:from>
    <xdr:ext cx="599010" cy="259045"/>
    <xdr:sp macro="" textlink="">
      <xdr:nvSpPr>
        <xdr:cNvPr id="130" name="テキスト ボックス 129"/>
        <xdr:cNvSpPr txBox="1"/>
      </xdr:nvSpPr>
      <xdr:spPr>
        <a:xfrm>
          <a:off x="3497795" y="9460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130980</xdr:rowOff>
    </xdr:from>
    <xdr:to>
      <xdr:col>15</xdr:col>
      <xdr:colOff>50800</xdr:colOff>
      <xdr:row>58</xdr:row>
      <xdr:rowOff>21340</xdr:rowOff>
    </xdr:to>
    <xdr:cxnSp macro="">
      <xdr:nvCxnSpPr>
        <xdr:cNvPr id="131" name="直線コネクタ 130"/>
        <xdr:cNvCxnSpPr/>
      </xdr:nvCxnSpPr>
      <xdr:spPr>
        <a:xfrm flipV="1">
          <a:off x="2019300" y="9903630"/>
          <a:ext cx="889000" cy="61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47284</xdr:rowOff>
    </xdr:from>
    <xdr:to>
      <xdr:col>15</xdr:col>
      <xdr:colOff>101600</xdr:colOff>
      <xdr:row>56</xdr:row>
      <xdr:rowOff>148884</xdr:rowOff>
    </xdr:to>
    <xdr:sp macro="" textlink="">
      <xdr:nvSpPr>
        <xdr:cNvPr id="132" name="フローチャート: 判断 131"/>
        <xdr:cNvSpPr/>
      </xdr:nvSpPr>
      <xdr:spPr>
        <a:xfrm>
          <a:off x="2857500" y="964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165411</xdr:rowOff>
    </xdr:from>
    <xdr:ext cx="599010" cy="259045"/>
    <xdr:sp macro="" textlink="">
      <xdr:nvSpPr>
        <xdr:cNvPr id="133" name="テキスト ボックス 132"/>
        <xdr:cNvSpPr txBox="1"/>
      </xdr:nvSpPr>
      <xdr:spPr>
        <a:xfrm>
          <a:off x="2608795" y="9423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21340</xdr:rowOff>
    </xdr:from>
    <xdr:to>
      <xdr:col>10</xdr:col>
      <xdr:colOff>114300</xdr:colOff>
      <xdr:row>58</xdr:row>
      <xdr:rowOff>25825</xdr:rowOff>
    </xdr:to>
    <xdr:cxnSp macro="">
      <xdr:nvCxnSpPr>
        <xdr:cNvPr id="134" name="直線コネクタ 133"/>
        <xdr:cNvCxnSpPr/>
      </xdr:nvCxnSpPr>
      <xdr:spPr>
        <a:xfrm flipV="1">
          <a:off x="1130300" y="9965440"/>
          <a:ext cx="889000" cy="4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164719</xdr:rowOff>
    </xdr:from>
    <xdr:to>
      <xdr:col>10</xdr:col>
      <xdr:colOff>165100</xdr:colOff>
      <xdr:row>57</xdr:row>
      <xdr:rowOff>94869</xdr:rowOff>
    </xdr:to>
    <xdr:sp macro="" textlink="">
      <xdr:nvSpPr>
        <xdr:cNvPr id="135" name="フローチャート: 判断 134"/>
        <xdr:cNvSpPr/>
      </xdr:nvSpPr>
      <xdr:spPr>
        <a:xfrm>
          <a:off x="1968500" y="9765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111396</xdr:rowOff>
    </xdr:from>
    <xdr:ext cx="534377" cy="259045"/>
    <xdr:sp macro="" textlink="">
      <xdr:nvSpPr>
        <xdr:cNvPr id="136" name="テキスト ボックス 135"/>
        <xdr:cNvSpPr txBox="1"/>
      </xdr:nvSpPr>
      <xdr:spPr>
        <a:xfrm>
          <a:off x="1752111" y="9541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21376</xdr:rowOff>
    </xdr:from>
    <xdr:to>
      <xdr:col>6</xdr:col>
      <xdr:colOff>38100</xdr:colOff>
      <xdr:row>57</xdr:row>
      <xdr:rowOff>122976</xdr:rowOff>
    </xdr:to>
    <xdr:sp macro="" textlink="">
      <xdr:nvSpPr>
        <xdr:cNvPr id="137" name="フローチャート: 判断 136"/>
        <xdr:cNvSpPr/>
      </xdr:nvSpPr>
      <xdr:spPr>
        <a:xfrm>
          <a:off x="1079500" y="979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139503</xdr:rowOff>
    </xdr:from>
    <xdr:ext cx="534377" cy="259045"/>
    <xdr:sp macro="" textlink="">
      <xdr:nvSpPr>
        <xdr:cNvPr id="138" name="テキスト ボックス 137"/>
        <xdr:cNvSpPr txBox="1"/>
      </xdr:nvSpPr>
      <xdr:spPr>
        <a:xfrm>
          <a:off x="863111" y="956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9" name="テキスト ボックス 13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40" name="テキスト ボックス 13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1" name="テキスト ボックス 14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2" name="テキスト ボックス 14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3" name="テキスト ボックス 14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10382</xdr:rowOff>
    </xdr:from>
    <xdr:to>
      <xdr:col>24</xdr:col>
      <xdr:colOff>114300</xdr:colOff>
      <xdr:row>57</xdr:row>
      <xdr:rowOff>111982</xdr:rowOff>
    </xdr:to>
    <xdr:sp macro="" textlink="">
      <xdr:nvSpPr>
        <xdr:cNvPr id="144" name="楕円 143"/>
        <xdr:cNvSpPr/>
      </xdr:nvSpPr>
      <xdr:spPr>
        <a:xfrm>
          <a:off x="4584700" y="9783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160259</xdr:rowOff>
    </xdr:from>
    <xdr:ext cx="534377" cy="259045"/>
    <xdr:sp macro="" textlink="">
      <xdr:nvSpPr>
        <xdr:cNvPr id="145" name="物件費該当値テキスト"/>
        <xdr:cNvSpPr txBox="1"/>
      </xdr:nvSpPr>
      <xdr:spPr>
        <a:xfrm>
          <a:off x="4686300" y="976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96314</xdr:rowOff>
    </xdr:from>
    <xdr:to>
      <xdr:col>20</xdr:col>
      <xdr:colOff>38100</xdr:colOff>
      <xdr:row>58</xdr:row>
      <xdr:rowOff>26464</xdr:rowOff>
    </xdr:to>
    <xdr:sp macro="" textlink="">
      <xdr:nvSpPr>
        <xdr:cNvPr id="146" name="楕円 145"/>
        <xdr:cNvSpPr/>
      </xdr:nvSpPr>
      <xdr:spPr>
        <a:xfrm>
          <a:off x="3746500" y="986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17591</xdr:rowOff>
    </xdr:from>
    <xdr:ext cx="534377" cy="259045"/>
    <xdr:sp macro="" textlink="">
      <xdr:nvSpPr>
        <xdr:cNvPr id="147" name="テキスト ボックス 146"/>
        <xdr:cNvSpPr txBox="1"/>
      </xdr:nvSpPr>
      <xdr:spPr>
        <a:xfrm>
          <a:off x="3530111" y="9961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80180</xdr:rowOff>
    </xdr:from>
    <xdr:to>
      <xdr:col>15</xdr:col>
      <xdr:colOff>101600</xdr:colOff>
      <xdr:row>58</xdr:row>
      <xdr:rowOff>10330</xdr:rowOff>
    </xdr:to>
    <xdr:sp macro="" textlink="">
      <xdr:nvSpPr>
        <xdr:cNvPr id="148" name="楕円 147"/>
        <xdr:cNvSpPr/>
      </xdr:nvSpPr>
      <xdr:spPr>
        <a:xfrm>
          <a:off x="2857500" y="985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1457</xdr:rowOff>
    </xdr:from>
    <xdr:ext cx="534377" cy="259045"/>
    <xdr:sp macro="" textlink="">
      <xdr:nvSpPr>
        <xdr:cNvPr id="149" name="テキスト ボックス 148"/>
        <xdr:cNvSpPr txBox="1"/>
      </xdr:nvSpPr>
      <xdr:spPr>
        <a:xfrm>
          <a:off x="2641111" y="994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141990</xdr:rowOff>
    </xdr:from>
    <xdr:to>
      <xdr:col>10</xdr:col>
      <xdr:colOff>165100</xdr:colOff>
      <xdr:row>58</xdr:row>
      <xdr:rowOff>72140</xdr:rowOff>
    </xdr:to>
    <xdr:sp macro="" textlink="">
      <xdr:nvSpPr>
        <xdr:cNvPr id="150" name="楕円 149"/>
        <xdr:cNvSpPr/>
      </xdr:nvSpPr>
      <xdr:spPr>
        <a:xfrm>
          <a:off x="1968500" y="991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63267</xdr:rowOff>
    </xdr:from>
    <xdr:ext cx="534377" cy="259045"/>
    <xdr:sp macro="" textlink="">
      <xdr:nvSpPr>
        <xdr:cNvPr id="151" name="テキスト ボックス 150"/>
        <xdr:cNvSpPr txBox="1"/>
      </xdr:nvSpPr>
      <xdr:spPr>
        <a:xfrm>
          <a:off x="1752111" y="10007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146475</xdr:rowOff>
    </xdr:from>
    <xdr:to>
      <xdr:col>6</xdr:col>
      <xdr:colOff>38100</xdr:colOff>
      <xdr:row>58</xdr:row>
      <xdr:rowOff>76625</xdr:rowOff>
    </xdr:to>
    <xdr:sp macro="" textlink="">
      <xdr:nvSpPr>
        <xdr:cNvPr id="152" name="楕円 151"/>
        <xdr:cNvSpPr/>
      </xdr:nvSpPr>
      <xdr:spPr>
        <a:xfrm>
          <a:off x="1079500" y="991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67752</xdr:rowOff>
    </xdr:from>
    <xdr:ext cx="534377" cy="259045"/>
    <xdr:sp macro="" textlink="">
      <xdr:nvSpPr>
        <xdr:cNvPr id="153" name="テキスト ボックス 152"/>
        <xdr:cNvSpPr txBox="1"/>
      </xdr:nvSpPr>
      <xdr:spPr>
        <a:xfrm>
          <a:off x="863111" y="10011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2" name="テキスト ボックス 16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4" name="直線コネクタ 16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5" name="テキスト ボックス 164"/>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6" name="直線コネクタ 16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7" name="テキスト ボックス 166"/>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8" name="直線コネクタ 16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9" name="テキスト ボックス 168"/>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70" name="直線コネクタ 16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71" name="テキスト ボックス 170"/>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2" name="直線コネクタ 17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3" name="テキスト ボックス 172"/>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5" name="テキスト ボックス 17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73178</xdr:rowOff>
    </xdr:from>
    <xdr:to>
      <xdr:col>24</xdr:col>
      <xdr:colOff>62865</xdr:colOff>
      <xdr:row>79</xdr:row>
      <xdr:rowOff>749</xdr:rowOff>
    </xdr:to>
    <xdr:cxnSp macro="">
      <xdr:nvCxnSpPr>
        <xdr:cNvPr id="177" name="直線コネクタ 176"/>
        <xdr:cNvCxnSpPr/>
      </xdr:nvCxnSpPr>
      <xdr:spPr>
        <a:xfrm flipV="1">
          <a:off x="4633595" y="12246128"/>
          <a:ext cx="1270" cy="1299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4576</xdr:rowOff>
    </xdr:from>
    <xdr:ext cx="469744" cy="259045"/>
    <xdr:sp macro="" textlink="">
      <xdr:nvSpPr>
        <xdr:cNvPr id="178" name="維持補修費最小値テキスト"/>
        <xdr:cNvSpPr txBox="1"/>
      </xdr:nvSpPr>
      <xdr:spPr>
        <a:xfrm>
          <a:off x="4686300" y="13549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749</xdr:rowOff>
    </xdr:from>
    <xdr:to>
      <xdr:col>24</xdr:col>
      <xdr:colOff>152400</xdr:colOff>
      <xdr:row>79</xdr:row>
      <xdr:rowOff>749</xdr:rowOff>
    </xdr:to>
    <xdr:cxnSp macro="">
      <xdr:nvCxnSpPr>
        <xdr:cNvPr id="179" name="直線コネクタ 178"/>
        <xdr:cNvCxnSpPr/>
      </xdr:nvCxnSpPr>
      <xdr:spPr>
        <a:xfrm>
          <a:off x="4546600" y="13545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19855</xdr:rowOff>
    </xdr:from>
    <xdr:ext cx="534377" cy="259045"/>
    <xdr:sp macro="" textlink="">
      <xdr:nvSpPr>
        <xdr:cNvPr id="180" name="維持補修費最大値テキスト"/>
        <xdr:cNvSpPr txBox="1"/>
      </xdr:nvSpPr>
      <xdr:spPr>
        <a:xfrm>
          <a:off x="4686300" y="12021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73178</xdr:rowOff>
    </xdr:from>
    <xdr:to>
      <xdr:col>24</xdr:col>
      <xdr:colOff>152400</xdr:colOff>
      <xdr:row>71</xdr:row>
      <xdr:rowOff>73178</xdr:rowOff>
    </xdr:to>
    <xdr:cxnSp macro="">
      <xdr:nvCxnSpPr>
        <xdr:cNvPr id="181" name="直線コネクタ 180"/>
        <xdr:cNvCxnSpPr/>
      </xdr:nvCxnSpPr>
      <xdr:spPr>
        <a:xfrm>
          <a:off x="4546600" y="1224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157302</xdr:rowOff>
    </xdr:from>
    <xdr:to>
      <xdr:col>24</xdr:col>
      <xdr:colOff>63500</xdr:colOff>
      <xdr:row>78</xdr:row>
      <xdr:rowOff>169380</xdr:rowOff>
    </xdr:to>
    <xdr:cxnSp macro="">
      <xdr:nvCxnSpPr>
        <xdr:cNvPr id="182" name="直線コネクタ 181"/>
        <xdr:cNvCxnSpPr/>
      </xdr:nvCxnSpPr>
      <xdr:spPr>
        <a:xfrm flipV="1">
          <a:off x="3797300" y="13530402"/>
          <a:ext cx="838200" cy="12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95204</xdr:rowOff>
    </xdr:from>
    <xdr:ext cx="534377" cy="259045"/>
    <xdr:sp macro="" textlink="">
      <xdr:nvSpPr>
        <xdr:cNvPr id="183" name="維持補修費平均値テキスト"/>
        <xdr:cNvSpPr txBox="1"/>
      </xdr:nvSpPr>
      <xdr:spPr>
        <a:xfrm>
          <a:off x="4686300" y="12953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72326</xdr:rowOff>
    </xdr:from>
    <xdr:to>
      <xdr:col>24</xdr:col>
      <xdr:colOff>114300</xdr:colOff>
      <xdr:row>77</xdr:row>
      <xdr:rowOff>2476</xdr:rowOff>
    </xdr:to>
    <xdr:sp macro="" textlink="">
      <xdr:nvSpPr>
        <xdr:cNvPr id="184" name="フローチャート: 判断 183"/>
        <xdr:cNvSpPr/>
      </xdr:nvSpPr>
      <xdr:spPr>
        <a:xfrm>
          <a:off x="4584700" y="1310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166027</xdr:rowOff>
    </xdr:from>
    <xdr:to>
      <xdr:col>19</xdr:col>
      <xdr:colOff>177800</xdr:colOff>
      <xdr:row>78</xdr:row>
      <xdr:rowOff>169380</xdr:rowOff>
    </xdr:to>
    <xdr:cxnSp macro="">
      <xdr:nvCxnSpPr>
        <xdr:cNvPr id="185" name="直線コネクタ 184"/>
        <xdr:cNvCxnSpPr/>
      </xdr:nvCxnSpPr>
      <xdr:spPr>
        <a:xfrm>
          <a:off x="2908300" y="13539127"/>
          <a:ext cx="889000" cy="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147841</xdr:rowOff>
    </xdr:from>
    <xdr:to>
      <xdr:col>20</xdr:col>
      <xdr:colOff>38100</xdr:colOff>
      <xdr:row>77</xdr:row>
      <xdr:rowOff>77991</xdr:rowOff>
    </xdr:to>
    <xdr:sp macro="" textlink="">
      <xdr:nvSpPr>
        <xdr:cNvPr id="186" name="フローチャート: 判断 185"/>
        <xdr:cNvSpPr/>
      </xdr:nvSpPr>
      <xdr:spPr>
        <a:xfrm>
          <a:off x="3746500" y="13178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94518</xdr:rowOff>
    </xdr:from>
    <xdr:ext cx="469744" cy="259045"/>
    <xdr:sp macro="" textlink="">
      <xdr:nvSpPr>
        <xdr:cNvPr id="187" name="テキスト ボックス 186"/>
        <xdr:cNvSpPr txBox="1"/>
      </xdr:nvSpPr>
      <xdr:spPr>
        <a:xfrm>
          <a:off x="3562428" y="12953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152273</xdr:rowOff>
    </xdr:from>
    <xdr:to>
      <xdr:col>15</xdr:col>
      <xdr:colOff>50800</xdr:colOff>
      <xdr:row>78</xdr:row>
      <xdr:rowOff>166027</xdr:rowOff>
    </xdr:to>
    <xdr:cxnSp macro="">
      <xdr:nvCxnSpPr>
        <xdr:cNvPr id="188" name="直線コネクタ 187"/>
        <xdr:cNvCxnSpPr/>
      </xdr:nvCxnSpPr>
      <xdr:spPr>
        <a:xfrm>
          <a:off x="2019300" y="13525373"/>
          <a:ext cx="889000" cy="13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166281</xdr:rowOff>
    </xdr:from>
    <xdr:to>
      <xdr:col>15</xdr:col>
      <xdr:colOff>101600</xdr:colOff>
      <xdr:row>77</xdr:row>
      <xdr:rowOff>96431</xdr:rowOff>
    </xdr:to>
    <xdr:sp macro="" textlink="">
      <xdr:nvSpPr>
        <xdr:cNvPr id="189" name="フローチャート: 判断 188"/>
        <xdr:cNvSpPr/>
      </xdr:nvSpPr>
      <xdr:spPr>
        <a:xfrm>
          <a:off x="2857500" y="13196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112958</xdr:rowOff>
    </xdr:from>
    <xdr:ext cx="469744" cy="259045"/>
    <xdr:sp macro="" textlink="">
      <xdr:nvSpPr>
        <xdr:cNvPr id="190" name="テキスト ボックス 189"/>
        <xdr:cNvSpPr txBox="1"/>
      </xdr:nvSpPr>
      <xdr:spPr>
        <a:xfrm>
          <a:off x="2673428" y="12971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90551</xdr:rowOff>
    </xdr:from>
    <xdr:to>
      <xdr:col>10</xdr:col>
      <xdr:colOff>114300</xdr:colOff>
      <xdr:row>78</xdr:row>
      <xdr:rowOff>152273</xdr:rowOff>
    </xdr:to>
    <xdr:cxnSp macro="">
      <xdr:nvCxnSpPr>
        <xdr:cNvPr id="191" name="直線コネクタ 190"/>
        <xdr:cNvCxnSpPr/>
      </xdr:nvCxnSpPr>
      <xdr:spPr>
        <a:xfrm>
          <a:off x="1130300" y="13463651"/>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146926</xdr:rowOff>
    </xdr:from>
    <xdr:to>
      <xdr:col>10</xdr:col>
      <xdr:colOff>165100</xdr:colOff>
      <xdr:row>77</xdr:row>
      <xdr:rowOff>77076</xdr:rowOff>
    </xdr:to>
    <xdr:sp macro="" textlink="">
      <xdr:nvSpPr>
        <xdr:cNvPr id="192" name="フローチャート: 判断 191"/>
        <xdr:cNvSpPr/>
      </xdr:nvSpPr>
      <xdr:spPr>
        <a:xfrm>
          <a:off x="1968500" y="1317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93603</xdr:rowOff>
    </xdr:from>
    <xdr:ext cx="469744" cy="259045"/>
    <xdr:sp macro="" textlink="">
      <xdr:nvSpPr>
        <xdr:cNvPr id="193" name="テキスト ボックス 192"/>
        <xdr:cNvSpPr txBox="1"/>
      </xdr:nvSpPr>
      <xdr:spPr>
        <a:xfrm>
          <a:off x="1784428" y="12952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148641</xdr:rowOff>
    </xdr:from>
    <xdr:to>
      <xdr:col>6</xdr:col>
      <xdr:colOff>38100</xdr:colOff>
      <xdr:row>77</xdr:row>
      <xdr:rowOff>78791</xdr:rowOff>
    </xdr:to>
    <xdr:sp macro="" textlink="">
      <xdr:nvSpPr>
        <xdr:cNvPr id="194" name="フローチャート: 判断 193"/>
        <xdr:cNvSpPr/>
      </xdr:nvSpPr>
      <xdr:spPr>
        <a:xfrm>
          <a:off x="1079500" y="13178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95318</xdr:rowOff>
    </xdr:from>
    <xdr:ext cx="469744" cy="259045"/>
    <xdr:sp macro="" textlink="">
      <xdr:nvSpPr>
        <xdr:cNvPr id="195" name="テキスト ボックス 194"/>
        <xdr:cNvSpPr txBox="1"/>
      </xdr:nvSpPr>
      <xdr:spPr>
        <a:xfrm>
          <a:off x="895428" y="12954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106502</xdr:rowOff>
    </xdr:from>
    <xdr:to>
      <xdr:col>24</xdr:col>
      <xdr:colOff>114300</xdr:colOff>
      <xdr:row>79</xdr:row>
      <xdr:rowOff>36652</xdr:rowOff>
    </xdr:to>
    <xdr:sp macro="" textlink="">
      <xdr:nvSpPr>
        <xdr:cNvPr id="201" name="楕円 200"/>
        <xdr:cNvSpPr/>
      </xdr:nvSpPr>
      <xdr:spPr>
        <a:xfrm>
          <a:off x="4584700" y="13479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21429</xdr:rowOff>
    </xdr:from>
    <xdr:ext cx="469744" cy="259045"/>
    <xdr:sp macro="" textlink="">
      <xdr:nvSpPr>
        <xdr:cNvPr id="202" name="維持補修費該当値テキスト"/>
        <xdr:cNvSpPr txBox="1"/>
      </xdr:nvSpPr>
      <xdr:spPr>
        <a:xfrm>
          <a:off x="4686300" y="13394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118580</xdr:rowOff>
    </xdr:from>
    <xdr:to>
      <xdr:col>20</xdr:col>
      <xdr:colOff>38100</xdr:colOff>
      <xdr:row>79</xdr:row>
      <xdr:rowOff>48730</xdr:rowOff>
    </xdr:to>
    <xdr:sp macro="" textlink="">
      <xdr:nvSpPr>
        <xdr:cNvPr id="203" name="楕円 202"/>
        <xdr:cNvSpPr/>
      </xdr:nvSpPr>
      <xdr:spPr>
        <a:xfrm>
          <a:off x="3746500" y="1349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39857</xdr:rowOff>
    </xdr:from>
    <xdr:ext cx="469744" cy="259045"/>
    <xdr:sp macro="" textlink="">
      <xdr:nvSpPr>
        <xdr:cNvPr id="204" name="テキスト ボックス 203"/>
        <xdr:cNvSpPr txBox="1"/>
      </xdr:nvSpPr>
      <xdr:spPr>
        <a:xfrm>
          <a:off x="3562428" y="13584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115227</xdr:rowOff>
    </xdr:from>
    <xdr:to>
      <xdr:col>15</xdr:col>
      <xdr:colOff>101600</xdr:colOff>
      <xdr:row>79</xdr:row>
      <xdr:rowOff>45377</xdr:rowOff>
    </xdr:to>
    <xdr:sp macro="" textlink="">
      <xdr:nvSpPr>
        <xdr:cNvPr id="205" name="楕円 204"/>
        <xdr:cNvSpPr/>
      </xdr:nvSpPr>
      <xdr:spPr>
        <a:xfrm>
          <a:off x="2857500" y="13488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36504</xdr:rowOff>
    </xdr:from>
    <xdr:ext cx="469744" cy="259045"/>
    <xdr:sp macro="" textlink="">
      <xdr:nvSpPr>
        <xdr:cNvPr id="206" name="テキスト ボックス 205"/>
        <xdr:cNvSpPr txBox="1"/>
      </xdr:nvSpPr>
      <xdr:spPr>
        <a:xfrm>
          <a:off x="2673428" y="13581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101473</xdr:rowOff>
    </xdr:from>
    <xdr:to>
      <xdr:col>10</xdr:col>
      <xdr:colOff>165100</xdr:colOff>
      <xdr:row>79</xdr:row>
      <xdr:rowOff>31623</xdr:rowOff>
    </xdr:to>
    <xdr:sp macro="" textlink="">
      <xdr:nvSpPr>
        <xdr:cNvPr id="207" name="楕円 206"/>
        <xdr:cNvSpPr/>
      </xdr:nvSpPr>
      <xdr:spPr>
        <a:xfrm>
          <a:off x="1968500" y="13474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22750</xdr:rowOff>
    </xdr:from>
    <xdr:ext cx="469744" cy="259045"/>
    <xdr:sp macro="" textlink="">
      <xdr:nvSpPr>
        <xdr:cNvPr id="208" name="テキスト ボックス 207"/>
        <xdr:cNvSpPr txBox="1"/>
      </xdr:nvSpPr>
      <xdr:spPr>
        <a:xfrm>
          <a:off x="1784428" y="13567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39751</xdr:rowOff>
    </xdr:from>
    <xdr:to>
      <xdr:col>6</xdr:col>
      <xdr:colOff>38100</xdr:colOff>
      <xdr:row>78</xdr:row>
      <xdr:rowOff>141351</xdr:rowOff>
    </xdr:to>
    <xdr:sp macro="" textlink="">
      <xdr:nvSpPr>
        <xdr:cNvPr id="209" name="楕円 208"/>
        <xdr:cNvSpPr/>
      </xdr:nvSpPr>
      <xdr:spPr>
        <a:xfrm>
          <a:off x="1079500" y="13412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132478</xdr:rowOff>
    </xdr:from>
    <xdr:ext cx="469744" cy="259045"/>
    <xdr:sp macro="" textlink="">
      <xdr:nvSpPr>
        <xdr:cNvPr id="210" name="テキスト ボックス 209"/>
        <xdr:cNvSpPr txBox="1"/>
      </xdr:nvSpPr>
      <xdr:spPr>
        <a:xfrm>
          <a:off x="895428" y="13505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2" name="直線コネクタ 22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3" name="テキスト ボックス 222"/>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4" name="直線コネクタ 22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5" name="テキスト ボックス 224"/>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6" name="直線コネクタ 22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7" name="テキスト ボックス 226"/>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8" name="直線コネクタ 22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9" name="テキスト ボックス 228"/>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30" name="直線コネクタ 22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1" name="テキスト ボックス 23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2" name="直線コネクタ 23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3" name="テキスト ボックス 23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4" name="直線コネクタ 23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5" name="テキスト ボックス 23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13512</xdr:rowOff>
    </xdr:from>
    <xdr:to>
      <xdr:col>24</xdr:col>
      <xdr:colOff>62865</xdr:colOff>
      <xdr:row>99</xdr:row>
      <xdr:rowOff>131666</xdr:rowOff>
    </xdr:to>
    <xdr:cxnSp macro="">
      <xdr:nvCxnSpPr>
        <xdr:cNvPr id="237" name="直線コネクタ 236"/>
        <xdr:cNvCxnSpPr/>
      </xdr:nvCxnSpPr>
      <xdr:spPr>
        <a:xfrm flipV="1">
          <a:off x="4633595" y="15615462"/>
          <a:ext cx="1270" cy="148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135493</xdr:rowOff>
    </xdr:from>
    <xdr:ext cx="534377" cy="259045"/>
    <xdr:sp macro="" textlink="">
      <xdr:nvSpPr>
        <xdr:cNvPr id="238" name="扶助費最小値テキスト"/>
        <xdr:cNvSpPr txBox="1"/>
      </xdr:nvSpPr>
      <xdr:spPr>
        <a:xfrm>
          <a:off x="4686300" y="17109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131666</xdr:rowOff>
    </xdr:from>
    <xdr:to>
      <xdr:col>24</xdr:col>
      <xdr:colOff>152400</xdr:colOff>
      <xdr:row>99</xdr:row>
      <xdr:rowOff>131666</xdr:rowOff>
    </xdr:to>
    <xdr:cxnSp macro="">
      <xdr:nvCxnSpPr>
        <xdr:cNvPr id="239" name="直線コネクタ 238"/>
        <xdr:cNvCxnSpPr/>
      </xdr:nvCxnSpPr>
      <xdr:spPr>
        <a:xfrm>
          <a:off x="4546600" y="1710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131639</xdr:rowOff>
    </xdr:from>
    <xdr:ext cx="599010" cy="259045"/>
    <xdr:sp macro="" textlink="">
      <xdr:nvSpPr>
        <xdr:cNvPr id="240" name="扶助費最大値テキスト"/>
        <xdr:cNvSpPr txBox="1"/>
      </xdr:nvSpPr>
      <xdr:spPr>
        <a:xfrm>
          <a:off x="4686300" y="15390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13512</xdr:rowOff>
    </xdr:from>
    <xdr:to>
      <xdr:col>24</xdr:col>
      <xdr:colOff>152400</xdr:colOff>
      <xdr:row>91</xdr:row>
      <xdr:rowOff>13512</xdr:rowOff>
    </xdr:to>
    <xdr:cxnSp macro="">
      <xdr:nvCxnSpPr>
        <xdr:cNvPr id="241" name="直線コネクタ 240"/>
        <xdr:cNvCxnSpPr/>
      </xdr:nvCxnSpPr>
      <xdr:spPr>
        <a:xfrm>
          <a:off x="4546600" y="15615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8892</xdr:rowOff>
    </xdr:from>
    <xdr:to>
      <xdr:col>24</xdr:col>
      <xdr:colOff>63500</xdr:colOff>
      <xdr:row>99</xdr:row>
      <xdr:rowOff>29597</xdr:rowOff>
    </xdr:to>
    <xdr:cxnSp macro="">
      <xdr:nvCxnSpPr>
        <xdr:cNvPr id="242" name="直線コネクタ 241"/>
        <xdr:cNvCxnSpPr/>
      </xdr:nvCxnSpPr>
      <xdr:spPr>
        <a:xfrm flipV="1">
          <a:off x="3797300" y="16982442"/>
          <a:ext cx="838200" cy="20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84834</xdr:rowOff>
    </xdr:from>
    <xdr:ext cx="534377" cy="259045"/>
    <xdr:sp macro="" textlink="">
      <xdr:nvSpPr>
        <xdr:cNvPr id="243" name="扶助費平均値テキスト"/>
        <xdr:cNvSpPr txBox="1"/>
      </xdr:nvSpPr>
      <xdr:spPr>
        <a:xfrm>
          <a:off x="4686300" y="162011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61957</xdr:rowOff>
    </xdr:from>
    <xdr:to>
      <xdr:col>24</xdr:col>
      <xdr:colOff>114300</xdr:colOff>
      <xdr:row>95</xdr:row>
      <xdr:rowOff>163557</xdr:rowOff>
    </xdr:to>
    <xdr:sp macro="" textlink="">
      <xdr:nvSpPr>
        <xdr:cNvPr id="244" name="フローチャート: 判断 243"/>
        <xdr:cNvSpPr/>
      </xdr:nvSpPr>
      <xdr:spPr>
        <a:xfrm>
          <a:off x="4584700" y="16349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29597</xdr:rowOff>
    </xdr:from>
    <xdr:to>
      <xdr:col>19</xdr:col>
      <xdr:colOff>177800</xdr:colOff>
      <xdr:row>99</xdr:row>
      <xdr:rowOff>53273</xdr:rowOff>
    </xdr:to>
    <xdr:cxnSp macro="">
      <xdr:nvCxnSpPr>
        <xdr:cNvPr id="245" name="直線コネクタ 244"/>
        <xdr:cNvCxnSpPr/>
      </xdr:nvCxnSpPr>
      <xdr:spPr>
        <a:xfrm flipV="1">
          <a:off x="2908300" y="17003147"/>
          <a:ext cx="889000" cy="23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74874</xdr:rowOff>
    </xdr:from>
    <xdr:to>
      <xdr:col>20</xdr:col>
      <xdr:colOff>38100</xdr:colOff>
      <xdr:row>96</xdr:row>
      <xdr:rowOff>5024</xdr:rowOff>
    </xdr:to>
    <xdr:sp macro="" textlink="">
      <xdr:nvSpPr>
        <xdr:cNvPr id="246" name="フローチャート: 判断 245"/>
        <xdr:cNvSpPr/>
      </xdr:nvSpPr>
      <xdr:spPr>
        <a:xfrm>
          <a:off x="3746500" y="1636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21551</xdr:rowOff>
    </xdr:from>
    <xdr:ext cx="534377" cy="259045"/>
    <xdr:sp macro="" textlink="">
      <xdr:nvSpPr>
        <xdr:cNvPr id="247" name="テキスト ボックス 246"/>
        <xdr:cNvSpPr txBox="1"/>
      </xdr:nvSpPr>
      <xdr:spPr>
        <a:xfrm>
          <a:off x="3530111" y="16137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26967</xdr:rowOff>
    </xdr:from>
    <xdr:to>
      <xdr:col>15</xdr:col>
      <xdr:colOff>50800</xdr:colOff>
      <xdr:row>99</xdr:row>
      <xdr:rowOff>53273</xdr:rowOff>
    </xdr:to>
    <xdr:cxnSp macro="">
      <xdr:nvCxnSpPr>
        <xdr:cNvPr id="248" name="直線コネクタ 247"/>
        <xdr:cNvCxnSpPr/>
      </xdr:nvCxnSpPr>
      <xdr:spPr>
        <a:xfrm>
          <a:off x="2019300" y="17000517"/>
          <a:ext cx="889000" cy="26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156483</xdr:rowOff>
    </xdr:from>
    <xdr:to>
      <xdr:col>15</xdr:col>
      <xdr:colOff>101600</xdr:colOff>
      <xdr:row>96</xdr:row>
      <xdr:rowOff>86633</xdr:rowOff>
    </xdr:to>
    <xdr:sp macro="" textlink="">
      <xdr:nvSpPr>
        <xdr:cNvPr id="249" name="フローチャート: 判断 248"/>
        <xdr:cNvSpPr/>
      </xdr:nvSpPr>
      <xdr:spPr>
        <a:xfrm>
          <a:off x="2857500" y="164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103160</xdr:rowOff>
    </xdr:from>
    <xdr:ext cx="534377" cy="259045"/>
    <xdr:sp macro="" textlink="">
      <xdr:nvSpPr>
        <xdr:cNvPr id="250" name="テキスト ボックス 249"/>
        <xdr:cNvSpPr txBox="1"/>
      </xdr:nvSpPr>
      <xdr:spPr>
        <a:xfrm>
          <a:off x="2641111" y="16219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26967</xdr:rowOff>
    </xdr:from>
    <xdr:to>
      <xdr:col>10</xdr:col>
      <xdr:colOff>114300</xdr:colOff>
      <xdr:row>99</xdr:row>
      <xdr:rowOff>52081</xdr:rowOff>
    </xdr:to>
    <xdr:cxnSp macro="">
      <xdr:nvCxnSpPr>
        <xdr:cNvPr id="251" name="直線コネクタ 250"/>
        <xdr:cNvCxnSpPr/>
      </xdr:nvCxnSpPr>
      <xdr:spPr>
        <a:xfrm flipV="1">
          <a:off x="1130300" y="17000517"/>
          <a:ext cx="889000" cy="25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10424</xdr:rowOff>
    </xdr:from>
    <xdr:to>
      <xdr:col>10</xdr:col>
      <xdr:colOff>165100</xdr:colOff>
      <xdr:row>96</xdr:row>
      <xdr:rowOff>112024</xdr:rowOff>
    </xdr:to>
    <xdr:sp macro="" textlink="">
      <xdr:nvSpPr>
        <xdr:cNvPr id="252" name="フローチャート: 判断 251"/>
        <xdr:cNvSpPr/>
      </xdr:nvSpPr>
      <xdr:spPr>
        <a:xfrm>
          <a:off x="1968500" y="1646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128551</xdr:rowOff>
    </xdr:from>
    <xdr:ext cx="534377" cy="259045"/>
    <xdr:sp macro="" textlink="">
      <xdr:nvSpPr>
        <xdr:cNvPr id="253" name="テキスト ボックス 252"/>
        <xdr:cNvSpPr txBox="1"/>
      </xdr:nvSpPr>
      <xdr:spPr>
        <a:xfrm>
          <a:off x="1752111" y="16244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166004</xdr:rowOff>
    </xdr:from>
    <xdr:to>
      <xdr:col>6</xdr:col>
      <xdr:colOff>38100</xdr:colOff>
      <xdr:row>96</xdr:row>
      <xdr:rowOff>96154</xdr:rowOff>
    </xdr:to>
    <xdr:sp macro="" textlink="">
      <xdr:nvSpPr>
        <xdr:cNvPr id="254" name="フローチャート: 判断 253"/>
        <xdr:cNvSpPr/>
      </xdr:nvSpPr>
      <xdr:spPr>
        <a:xfrm>
          <a:off x="1079500" y="1645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112681</xdr:rowOff>
    </xdr:from>
    <xdr:ext cx="534377" cy="259045"/>
    <xdr:sp macro="" textlink="">
      <xdr:nvSpPr>
        <xdr:cNvPr id="255" name="テキスト ボックス 254"/>
        <xdr:cNvSpPr txBox="1"/>
      </xdr:nvSpPr>
      <xdr:spPr>
        <a:xfrm>
          <a:off x="863111" y="16228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6" name="テキスト ボックス 25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7" name="テキスト ボックス 25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8" name="テキスト ボックス 25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9" name="テキスト ボックス 25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60" name="テキスト ボックス 25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129542</xdr:rowOff>
    </xdr:from>
    <xdr:to>
      <xdr:col>24</xdr:col>
      <xdr:colOff>114300</xdr:colOff>
      <xdr:row>99</xdr:row>
      <xdr:rowOff>59692</xdr:rowOff>
    </xdr:to>
    <xdr:sp macro="" textlink="">
      <xdr:nvSpPr>
        <xdr:cNvPr id="261" name="楕円 260"/>
        <xdr:cNvSpPr/>
      </xdr:nvSpPr>
      <xdr:spPr>
        <a:xfrm>
          <a:off x="4584700" y="16931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44469</xdr:rowOff>
    </xdr:from>
    <xdr:ext cx="534377" cy="259045"/>
    <xdr:sp macro="" textlink="">
      <xdr:nvSpPr>
        <xdr:cNvPr id="262" name="扶助費該当値テキスト"/>
        <xdr:cNvSpPr txBox="1"/>
      </xdr:nvSpPr>
      <xdr:spPr>
        <a:xfrm>
          <a:off x="4686300" y="16846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150247</xdr:rowOff>
    </xdr:from>
    <xdr:to>
      <xdr:col>20</xdr:col>
      <xdr:colOff>38100</xdr:colOff>
      <xdr:row>99</xdr:row>
      <xdr:rowOff>80397</xdr:rowOff>
    </xdr:to>
    <xdr:sp macro="" textlink="">
      <xdr:nvSpPr>
        <xdr:cNvPr id="263" name="楕円 262"/>
        <xdr:cNvSpPr/>
      </xdr:nvSpPr>
      <xdr:spPr>
        <a:xfrm>
          <a:off x="3746500" y="16952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71524</xdr:rowOff>
    </xdr:from>
    <xdr:ext cx="534377" cy="259045"/>
    <xdr:sp macro="" textlink="">
      <xdr:nvSpPr>
        <xdr:cNvPr id="264" name="テキスト ボックス 263"/>
        <xdr:cNvSpPr txBox="1"/>
      </xdr:nvSpPr>
      <xdr:spPr>
        <a:xfrm>
          <a:off x="3530111" y="1704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2473</xdr:rowOff>
    </xdr:from>
    <xdr:to>
      <xdr:col>15</xdr:col>
      <xdr:colOff>101600</xdr:colOff>
      <xdr:row>99</xdr:row>
      <xdr:rowOff>104073</xdr:rowOff>
    </xdr:to>
    <xdr:sp macro="" textlink="">
      <xdr:nvSpPr>
        <xdr:cNvPr id="265" name="楕円 264"/>
        <xdr:cNvSpPr/>
      </xdr:nvSpPr>
      <xdr:spPr>
        <a:xfrm>
          <a:off x="2857500" y="16976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95200</xdr:rowOff>
    </xdr:from>
    <xdr:ext cx="534377" cy="259045"/>
    <xdr:sp macro="" textlink="">
      <xdr:nvSpPr>
        <xdr:cNvPr id="266" name="テキスト ボックス 265"/>
        <xdr:cNvSpPr txBox="1"/>
      </xdr:nvSpPr>
      <xdr:spPr>
        <a:xfrm>
          <a:off x="2641111" y="17068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147617</xdr:rowOff>
    </xdr:from>
    <xdr:to>
      <xdr:col>10</xdr:col>
      <xdr:colOff>165100</xdr:colOff>
      <xdr:row>99</xdr:row>
      <xdr:rowOff>77767</xdr:rowOff>
    </xdr:to>
    <xdr:sp macro="" textlink="">
      <xdr:nvSpPr>
        <xdr:cNvPr id="267" name="楕円 266"/>
        <xdr:cNvSpPr/>
      </xdr:nvSpPr>
      <xdr:spPr>
        <a:xfrm>
          <a:off x="1968500" y="16949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68894</xdr:rowOff>
    </xdr:from>
    <xdr:ext cx="534377" cy="259045"/>
    <xdr:sp macro="" textlink="">
      <xdr:nvSpPr>
        <xdr:cNvPr id="268" name="テキスト ボックス 267"/>
        <xdr:cNvSpPr txBox="1"/>
      </xdr:nvSpPr>
      <xdr:spPr>
        <a:xfrm>
          <a:off x="1752111" y="17042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1281</xdr:rowOff>
    </xdr:from>
    <xdr:to>
      <xdr:col>6</xdr:col>
      <xdr:colOff>38100</xdr:colOff>
      <xdr:row>99</xdr:row>
      <xdr:rowOff>102881</xdr:rowOff>
    </xdr:to>
    <xdr:sp macro="" textlink="">
      <xdr:nvSpPr>
        <xdr:cNvPr id="269" name="楕円 268"/>
        <xdr:cNvSpPr/>
      </xdr:nvSpPr>
      <xdr:spPr>
        <a:xfrm>
          <a:off x="1079500" y="1697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94008</xdr:rowOff>
    </xdr:from>
    <xdr:ext cx="534377" cy="259045"/>
    <xdr:sp macro="" textlink="">
      <xdr:nvSpPr>
        <xdr:cNvPr id="270" name="テキスト ボックス 269"/>
        <xdr:cNvSpPr txBox="1"/>
      </xdr:nvSpPr>
      <xdr:spPr>
        <a:xfrm>
          <a:off x="863111" y="17067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1" name="正方形/長方形 27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2" name="正方形/長方形 27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3" name="正方形/長方形 27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4" name="正方形/長方形 27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5" name="正方形/長方形 27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6" name="正方形/長方形 27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7" name="正方形/長方形 27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8" name="正方形/長方形 27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9" name="テキスト ボックス 27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80" name="直線コネクタ 27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81" name="直線コネクタ 28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2" name="テキスト ボックス 28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3" name="直線コネクタ 28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4" name="テキスト ボックス 283"/>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5" name="直線コネクタ 28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6" name="テキスト ボックス 285"/>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7" name="直線コネクタ 28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8" name="テキスト ボックス 287"/>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21255</xdr:rowOff>
    </xdr:from>
    <xdr:to>
      <xdr:col>54</xdr:col>
      <xdr:colOff>189865</xdr:colOff>
      <xdr:row>36</xdr:row>
      <xdr:rowOff>114362</xdr:rowOff>
    </xdr:to>
    <xdr:cxnSp macro="">
      <xdr:nvCxnSpPr>
        <xdr:cNvPr id="292" name="直線コネクタ 291"/>
        <xdr:cNvCxnSpPr/>
      </xdr:nvCxnSpPr>
      <xdr:spPr>
        <a:xfrm flipV="1">
          <a:off x="10475595" y="5164755"/>
          <a:ext cx="1270" cy="1121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118189</xdr:rowOff>
    </xdr:from>
    <xdr:ext cx="599010" cy="259045"/>
    <xdr:sp macro="" textlink="">
      <xdr:nvSpPr>
        <xdr:cNvPr id="293" name="補助費等最小値テキスト"/>
        <xdr:cNvSpPr txBox="1"/>
      </xdr:nvSpPr>
      <xdr:spPr>
        <a:xfrm>
          <a:off x="10528300" y="6290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114362</xdr:rowOff>
    </xdr:from>
    <xdr:to>
      <xdr:col>55</xdr:col>
      <xdr:colOff>88900</xdr:colOff>
      <xdr:row>36</xdr:row>
      <xdr:rowOff>114362</xdr:rowOff>
    </xdr:to>
    <xdr:cxnSp macro="">
      <xdr:nvCxnSpPr>
        <xdr:cNvPr id="294" name="直線コネクタ 293"/>
        <xdr:cNvCxnSpPr/>
      </xdr:nvCxnSpPr>
      <xdr:spPr>
        <a:xfrm>
          <a:off x="10388600" y="6286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139382</xdr:rowOff>
    </xdr:from>
    <xdr:ext cx="599010" cy="259045"/>
    <xdr:sp macro="" textlink="">
      <xdr:nvSpPr>
        <xdr:cNvPr id="295" name="補助費等最大値テキスト"/>
        <xdr:cNvSpPr txBox="1"/>
      </xdr:nvSpPr>
      <xdr:spPr>
        <a:xfrm>
          <a:off x="10528300" y="4939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21255</xdr:rowOff>
    </xdr:from>
    <xdr:to>
      <xdr:col>55</xdr:col>
      <xdr:colOff>88900</xdr:colOff>
      <xdr:row>30</xdr:row>
      <xdr:rowOff>21255</xdr:rowOff>
    </xdr:to>
    <xdr:cxnSp macro="">
      <xdr:nvCxnSpPr>
        <xdr:cNvPr id="296" name="直線コネクタ 295"/>
        <xdr:cNvCxnSpPr/>
      </xdr:nvCxnSpPr>
      <xdr:spPr>
        <a:xfrm>
          <a:off x="10388600" y="5164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17271</xdr:rowOff>
    </xdr:from>
    <xdr:to>
      <xdr:col>55</xdr:col>
      <xdr:colOff>0</xdr:colOff>
      <xdr:row>37</xdr:row>
      <xdr:rowOff>83334</xdr:rowOff>
    </xdr:to>
    <xdr:cxnSp macro="">
      <xdr:nvCxnSpPr>
        <xdr:cNvPr id="297" name="直線コネクタ 296"/>
        <xdr:cNvCxnSpPr/>
      </xdr:nvCxnSpPr>
      <xdr:spPr>
        <a:xfrm flipV="1">
          <a:off x="9639300" y="6189471"/>
          <a:ext cx="838200" cy="237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62724</xdr:rowOff>
    </xdr:from>
    <xdr:ext cx="599010" cy="259045"/>
    <xdr:sp macro="" textlink="">
      <xdr:nvSpPr>
        <xdr:cNvPr id="298" name="補助費等平均値テキスト"/>
        <xdr:cNvSpPr txBox="1"/>
      </xdr:nvSpPr>
      <xdr:spPr>
        <a:xfrm>
          <a:off x="10528300" y="58920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39847</xdr:rowOff>
    </xdr:from>
    <xdr:to>
      <xdr:col>55</xdr:col>
      <xdr:colOff>50800</xdr:colOff>
      <xdr:row>35</xdr:row>
      <xdr:rowOff>141447</xdr:rowOff>
    </xdr:to>
    <xdr:sp macro="" textlink="">
      <xdr:nvSpPr>
        <xdr:cNvPr id="299" name="フローチャート: 判断 298"/>
        <xdr:cNvSpPr/>
      </xdr:nvSpPr>
      <xdr:spPr>
        <a:xfrm>
          <a:off x="10426700" y="6040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83334</xdr:rowOff>
    </xdr:from>
    <xdr:to>
      <xdr:col>50</xdr:col>
      <xdr:colOff>114300</xdr:colOff>
      <xdr:row>37</xdr:row>
      <xdr:rowOff>99227</xdr:rowOff>
    </xdr:to>
    <xdr:cxnSp macro="">
      <xdr:nvCxnSpPr>
        <xdr:cNvPr id="300" name="直線コネクタ 299"/>
        <xdr:cNvCxnSpPr/>
      </xdr:nvCxnSpPr>
      <xdr:spPr>
        <a:xfrm flipV="1">
          <a:off x="8750300" y="6426984"/>
          <a:ext cx="889000" cy="15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34173</xdr:rowOff>
    </xdr:from>
    <xdr:to>
      <xdr:col>50</xdr:col>
      <xdr:colOff>165100</xdr:colOff>
      <xdr:row>37</xdr:row>
      <xdr:rowOff>135773</xdr:rowOff>
    </xdr:to>
    <xdr:sp macro="" textlink="">
      <xdr:nvSpPr>
        <xdr:cNvPr id="301" name="フローチャート: 判断 300"/>
        <xdr:cNvSpPr/>
      </xdr:nvSpPr>
      <xdr:spPr>
        <a:xfrm>
          <a:off x="9588500" y="637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126900</xdr:rowOff>
    </xdr:from>
    <xdr:ext cx="534377" cy="259045"/>
    <xdr:sp macro="" textlink="">
      <xdr:nvSpPr>
        <xdr:cNvPr id="302" name="テキスト ボックス 301"/>
        <xdr:cNvSpPr txBox="1"/>
      </xdr:nvSpPr>
      <xdr:spPr>
        <a:xfrm>
          <a:off x="9372111" y="6470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99227</xdr:rowOff>
    </xdr:from>
    <xdr:to>
      <xdr:col>45</xdr:col>
      <xdr:colOff>177800</xdr:colOff>
      <xdr:row>37</xdr:row>
      <xdr:rowOff>104873</xdr:rowOff>
    </xdr:to>
    <xdr:cxnSp macro="">
      <xdr:nvCxnSpPr>
        <xdr:cNvPr id="303" name="直線コネクタ 302"/>
        <xdr:cNvCxnSpPr/>
      </xdr:nvCxnSpPr>
      <xdr:spPr>
        <a:xfrm flipV="1">
          <a:off x="7861300" y="6442877"/>
          <a:ext cx="889000" cy="5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28618</xdr:rowOff>
    </xdr:from>
    <xdr:to>
      <xdr:col>46</xdr:col>
      <xdr:colOff>38100</xdr:colOff>
      <xdr:row>37</xdr:row>
      <xdr:rowOff>130218</xdr:rowOff>
    </xdr:to>
    <xdr:sp macro="" textlink="">
      <xdr:nvSpPr>
        <xdr:cNvPr id="304" name="フローチャート: 判断 303"/>
        <xdr:cNvSpPr/>
      </xdr:nvSpPr>
      <xdr:spPr>
        <a:xfrm>
          <a:off x="8699500" y="637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146745</xdr:rowOff>
    </xdr:from>
    <xdr:ext cx="599010" cy="259045"/>
    <xdr:sp macro="" textlink="">
      <xdr:nvSpPr>
        <xdr:cNvPr id="305" name="テキスト ボックス 304"/>
        <xdr:cNvSpPr txBox="1"/>
      </xdr:nvSpPr>
      <xdr:spPr>
        <a:xfrm>
          <a:off x="8450795" y="6147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72165</xdr:rowOff>
    </xdr:from>
    <xdr:to>
      <xdr:col>41</xdr:col>
      <xdr:colOff>50800</xdr:colOff>
      <xdr:row>37</xdr:row>
      <xdr:rowOff>104873</xdr:rowOff>
    </xdr:to>
    <xdr:cxnSp macro="">
      <xdr:nvCxnSpPr>
        <xdr:cNvPr id="306" name="直線コネクタ 305"/>
        <xdr:cNvCxnSpPr/>
      </xdr:nvCxnSpPr>
      <xdr:spPr>
        <a:xfrm>
          <a:off x="6972300" y="6415815"/>
          <a:ext cx="889000" cy="32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36135</xdr:rowOff>
    </xdr:from>
    <xdr:to>
      <xdr:col>41</xdr:col>
      <xdr:colOff>101600</xdr:colOff>
      <xdr:row>37</xdr:row>
      <xdr:rowOff>137735</xdr:rowOff>
    </xdr:to>
    <xdr:sp macro="" textlink="">
      <xdr:nvSpPr>
        <xdr:cNvPr id="307" name="フローチャート: 判断 306"/>
        <xdr:cNvSpPr/>
      </xdr:nvSpPr>
      <xdr:spPr>
        <a:xfrm>
          <a:off x="7810500" y="637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154262</xdr:rowOff>
    </xdr:from>
    <xdr:ext cx="534377" cy="259045"/>
    <xdr:sp macro="" textlink="">
      <xdr:nvSpPr>
        <xdr:cNvPr id="308" name="テキスト ボックス 307"/>
        <xdr:cNvSpPr txBox="1"/>
      </xdr:nvSpPr>
      <xdr:spPr>
        <a:xfrm>
          <a:off x="7594111" y="615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43301</xdr:rowOff>
    </xdr:from>
    <xdr:to>
      <xdr:col>36</xdr:col>
      <xdr:colOff>165100</xdr:colOff>
      <xdr:row>37</xdr:row>
      <xdr:rowOff>144901</xdr:rowOff>
    </xdr:to>
    <xdr:sp macro="" textlink="">
      <xdr:nvSpPr>
        <xdr:cNvPr id="309" name="フローチャート: 判断 308"/>
        <xdr:cNvSpPr/>
      </xdr:nvSpPr>
      <xdr:spPr>
        <a:xfrm>
          <a:off x="6921500" y="638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136028</xdr:rowOff>
    </xdr:from>
    <xdr:ext cx="534377" cy="259045"/>
    <xdr:sp macro="" textlink="">
      <xdr:nvSpPr>
        <xdr:cNvPr id="310" name="テキスト ボックス 309"/>
        <xdr:cNvSpPr txBox="1"/>
      </xdr:nvSpPr>
      <xdr:spPr>
        <a:xfrm>
          <a:off x="6705111" y="6479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137921</xdr:rowOff>
    </xdr:from>
    <xdr:to>
      <xdr:col>55</xdr:col>
      <xdr:colOff>50800</xdr:colOff>
      <xdr:row>36</xdr:row>
      <xdr:rowOff>68071</xdr:rowOff>
    </xdr:to>
    <xdr:sp macro="" textlink="">
      <xdr:nvSpPr>
        <xdr:cNvPr id="316" name="楕円 315"/>
        <xdr:cNvSpPr/>
      </xdr:nvSpPr>
      <xdr:spPr>
        <a:xfrm>
          <a:off x="10426700" y="613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52848</xdr:rowOff>
    </xdr:from>
    <xdr:ext cx="599010" cy="259045"/>
    <xdr:sp macro="" textlink="">
      <xdr:nvSpPr>
        <xdr:cNvPr id="317" name="補助費等該当値テキスト"/>
        <xdr:cNvSpPr txBox="1"/>
      </xdr:nvSpPr>
      <xdr:spPr>
        <a:xfrm>
          <a:off x="10528300" y="6053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32534</xdr:rowOff>
    </xdr:from>
    <xdr:to>
      <xdr:col>50</xdr:col>
      <xdr:colOff>165100</xdr:colOff>
      <xdr:row>37</xdr:row>
      <xdr:rowOff>134134</xdr:rowOff>
    </xdr:to>
    <xdr:sp macro="" textlink="">
      <xdr:nvSpPr>
        <xdr:cNvPr id="318" name="楕円 317"/>
        <xdr:cNvSpPr/>
      </xdr:nvSpPr>
      <xdr:spPr>
        <a:xfrm>
          <a:off x="9588500" y="6376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150661</xdr:rowOff>
    </xdr:from>
    <xdr:ext cx="534377" cy="259045"/>
    <xdr:sp macro="" textlink="">
      <xdr:nvSpPr>
        <xdr:cNvPr id="319" name="テキスト ボックス 318"/>
        <xdr:cNvSpPr txBox="1"/>
      </xdr:nvSpPr>
      <xdr:spPr>
        <a:xfrm>
          <a:off x="9372111" y="6151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48427</xdr:rowOff>
    </xdr:from>
    <xdr:to>
      <xdr:col>46</xdr:col>
      <xdr:colOff>38100</xdr:colOff>
      <xdr:row>37</xdr:row>
      <xdr:rowOff>150027</xdr:rowOff>
    </xdr:to>
    <xdr:sp macro="" textlink="">
      <xdr:nvSpPr>
        <xdr:cNvPr id="320" name="楕円 319"/>
        <xdr:cNvSpPr/>
      </xdr:nvSpPr>
      <xdr:spPr>
        <a:xfrm>
          <a:off x="8699500" y="6392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141154</xdr:rowOff>
    </xdr:from>
    <xdr:ext cx="534377" cy="259045"/>
    <xdr:sp macro="" textlink="">
      <xdr:nvSpPr>
        <xdr:cNvPr id="321" name="テキスト ボックス 320"/>
        <xdr:cNvSpPr txBox="1"/>
      </xdr:nvSpPr>
      <xdr:spPr>
        <a:xfrm>
          <a:off x="8483111" y="648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54073</xdr:rowOff>
    </xdr:from>
    <xdr:to>
      <xdr:col>41</xdr:col>
      <xdr:colOff>101600</xdr:colOff>
      <xdr:row>37</xdr:row>
      <xdr:rowOff>155673</xdr:rowOff>
    </xdr:to>
    <xdr:sp macro="" textlink="">
      <xdr:nvSpPr>
        <xdr:cNvPr id="322" name="楕円 321"/>
        <xdr:cNvSpPr/>
      </xdr:nvSpPr>
      <xdr:spPr>
        <a:xfrm>
          <a:off x="7810500" y="6397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146800</xdr:rowOff>
    </xdr:from>
    <xdr:ext cx="534377" cy="259045"/>
    <xdr:sp macro="" textlink="">
      <xdr:nvSpPr>
        <xdr:cNvPr id="323" name="テキスト ボックス 322"/>
        <xdr:cNvSpPr txBox="1"/>
      </xdr:nvSpPr>
      <xdr:spPr>
        <a:xfrm>
          <a:off x="7594111" y="6490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21365</xdr:rowOff>
    </xdr:from>
    <xdr:to>
      <xdr:col>36</xdr:col>
      <xdr:colOff>165100</xdr:colOff>
      <xdr:row>37</xdr:row>
      <xdr:rowOff>122965</xdr:rowOff>
    </xdr:to>
    <xdr:sp macro="" textlink="">
      <xdr:nvSpPr>
        <xdr:cNvPr id="324" name="楕円 323"/>
        <xdr:cNvSpPr/>
      </xdr:nvSpPr>
      <xdr:spPr>
        <a:xfrm>
          <a:off x="6921500" y="636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139492</xdr:rowOff>
    </xdr:from>
    <xdr:ext cx="599010" cy="259045"/>
    <xdr:sp macro="" textlink="">
      <xdr:nvSpPr>
        <xdr:cNvPr id="325" name="テキスト ボックス 324"/>
        <xdr:cNvSpPr txBox="1"/>
      </xdr:nvSpPr>
      <xdr:spPr>
        <a:xfrm>
          <a:off x="6672795" y="6140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9" name="テキスト ボックス 338"/>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1" name="テキスト ボックス 34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3" name="テキスト ボックス 34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5" name="テキスト ボックス 34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130899</xdr:rowOff>
    </xdr:from>
    <xdr:to>
      <xdr:col>54</xdr:col>
      <xdr:colOff>189865</xdr:colOff>
      <xdr:row>58</xdr:row>
      <xdr:rowOff>135962</xdr:rowOff>
    </xdr:to>
    <xdr:cxnSp macro="">
      <xdr:nvCxnSpPr>
        <xdr:cNvPr id="349" name="直線コネクタ 348"/>
        <xdr:cNvCxnSpPr/>
      </xdr:nvCxnSpPr>
      <xdr:spPr>
        <a:xfrm flipV="1">
          <a:off x="10475595" y="8531949"/>
          <a:ext cx="1270" cy="1548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139789</xdr:rowOff>
    </xdr:from>
    <xdr:ext cx="534377" cy="259045"/>
    <xdr:sp macro="" textlink="">
      <xdr:nvSpPr>
        <xdr:cNvPr id="350" name="普通建設事業費最小値テキスト"/>
        <xdr:cNvSpPr txBox="1"/>
      </xdr:nvSpPr>
      <xdr:spPr>
        <a:xfrm>
          <a:off x="10528300" y="10083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135962</xdr:rowOff>
    </xdr:from>
    <xdr:to>
      <xdr:col>55</xdr:col>
      <xdr:colOff>88900</xdr:colOff>
      <xdr:row>58</xdr:row>
      <xdr:rowOff>135962</xdr:rowOff>
    </xdr:to>
    <xdr:cxnSp macro="">
      <xdr:nvCxnSpPr>
        <xdr:cNvPr id="351" name="直線コネクタ 350"/>
        <xdr:cNvCxnSpPr/>
      </xdr:nvCxnSpPr>
      <xdr:spPr>
        <a:xfrm>
          <a:off x="10388600" y="10080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77576</xdr:rowOff>
    </xdr:from>
    <xdr:ext cx="599010" cy="259045"/>
    <xdr:sp macro="" textlink="">
      <xdr:nvSpPr>
        <xdr:cNvPr id="352" name="普通建設事業費最大値テキスト"/>
        <xdr:cNvSpPr txBox="1"/>
      </xdr:nvSpPr>
      <xdr:spPr>
        <a:xfrm>
          <a:off x="10528300" y="8307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130899</xdr:rowOff>
    </xdr:from>
    <xdr:to>
      <xdr:col>55</xdr:col>
      <xdr:colOff>88900</xdr:colOff>
      <xdr:row>49</xdr:row>
      <xdr:rowOff>130899</xdr:rowOff>
    </xdr:to>
    <xdr:cxnSp macro="">
      <xdr:nvCxnSpPr>
        <xdr:cNvPr id="353" name="直線コネクタ 352"/>
        <xdr:cNvCxnSpPr/>
      </xdr:nvCxnSpPr>
      <xdr:spPr>
        <a:xfrm>
          <a:off x="10388600" y="8531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131215</xdr:rowOff>
    </xdr:from>
    <xdr:to>
      <xdr:col>55</xdr:col>
      <xdr:colOff>0</xdr:colOff>
      <xdr:row>57</xdr:row>
      <xdr:rowOff>98027</xdr:rowOff>
    </xdr:to>
    <xdr:cxnSp macro="">
      <xdr:nvCxnSpPr>
        <xdr:cNvPr id="354" name="直線コネクタ 353"/>
        <xdr:cNvCxnSpPr/>
      </xdr:nvCxnSpPr>
      <xdr:spPr>
        <a:xfrm flipV="1">
          <a:off x="9639300" y="9389515"/>
          <a:ext cx="838200" cy="481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28077</xdr:rowOff>
    </xdr:from>
    <xdr:ext cx="599010" cy="259045"/>
    <xdr:sp macro="" textlink="">
      <xdr:nvSpPr>
        <xdr:cNvPr id="355" name="普通建設事業費平均値テキスト"/>
        <xdr:cNvSpPr txBox="1"/>
      </xdr:nvSpPr>
      <xdr:spPr>
        <a:xfrm>
          <a:off x="10528300" y="96292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49650</xdr:rowOff>
    </xdr:from>
    <xdr:to>
      <xdr:col>55</xdr:col>
      <xdr:colOff>50800</xdr:colOff>
      <xdr:row>56</xdr:row>
      <xdr:rowOff>151250</xdr:rowOff>
    </xdr:to>
    <xdr:sp macro="" textlink="">
      <xdr:nvSpPr>
        <xdr:cNvPr id="356" name="フローチャート: 判断 355"/>
        <xdr:cNvSpPr/>
      </xdr:nvSpPr>
      <xdr:spPr>
        <a:xfrm>
          <a:off x="10426700" y="965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98027</xdr:rowOff>
    </xdr:from>
    <xdr:to>
      <xdr:col>50</xdr:col>
      <xdr:colOff>114300</xdr:colOff>
      <xdr:row>58</xdr:row>
      <xdr:rowOff>38983</xdr:rowOff>
    </xdr:to>
    <xdr:cxnSp macro="">
      <xdr:nvCxnSpPr>
        <xdr:cNvPr id="357" name="直線コネクタ 356"/>
        <xdr:cNvCxnSpPr/>
      </xdr:nvCxnSpPr>
      <xdr:spPr>
        <a:xfrm flipV="1">
          <a:off x="8750300" y="9870677"/>
          <a:ext cx="889000" cy="11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76148</xdr:rowOff>
    </xdr:from>
    <xdr:to>
      <xdr:col>50</xdr:col>
      <xdr:colOff>165100</xdr:colOff>
      <xdr:row>57</xdr:row>
      <xdr:rowOff>6298</xdr:rowOff>
    </xdr:to>
    <xdr:sp macro="" textlink="">
      <xdr:nvSpPr>
        <xdr:cNvPr id="358" name="フローチャート: 判断 357"/>
        <xdr:cNvSpPr/>
      </xdr:nvSpPr>
      <xdr:spPr>
        <a:xfrm>
          <a:off x="9588500" y="967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22825</xdr:rowOff>
    </xdr:from>
    <xdr:ext cx="599010" cy="259045"/>
    <xdr:sp macro="" textlink="">
      <xdr:nvSpPr>
        <xdr:cNvPr id="359" name="テキスト ボックス 358"/>
        <xdr:cNvSpPr txBox="1"/>
      </xdr:nvSpPr>
      <xdr:spPr>
        <a:xfrm>
          <a:off x="9339795" y="9452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38983</xdr:rowOff>
    </xdr:from>
    <xdr:to>
      <xdr:col>45</xdr:col>
      <xdr:colOff>177800</xdr:colOff>
      <xdr:row>58</xdr:row>
      <xdr:rowOff>53110</xdr:rowOff>
    </xdr:to>
    <xdr:cxnSp macro="">
      <xdr:nvCxnSpPr>
        <xdr:cNvPr id="360" name="直線コネクタ 359"/>
        <xdr:cNvCxnSpPr/>
      </xdr:nvCxnSpPr>
      <xdr:spPr>
        <a:xfrm flipV="1">
          <a:off x="7861300" y="9983083"/>
          <a:ext cx="889000" cy="14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132688</xdr:rowOff>
    </xdr:from>
    <xdr:to>
      <xdr:col>46</xdr:col>
      <xdr:colOff>38100</xdr:colOff>
      <xdr:row>57</xdr:row>
      <xdr:rowOff>62838</xdr:rowOff>
    </xdr:to>
    <xdr:sp macro="" textlink="">
      <xdr:nvSpPr>
        <xdr:cNvPr id="361" name="フローチャート: 判断 360"/>
        <xdr:cNvSpPr/>
      </xdr:nvSpPr>
      <xdr:spPr>
        <a:xfrm>
          <a:off x="8699500" y="973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79365</xdr:rowOff>
    </xdr:from>
    <xdr:ext cx="534377" cy="259045"/>
    <xdr:sp macro="" textlink="">
      <xdr:nvSpPr>
        <xdr:cNvPr id="362" name="テキスト ボックス 361"/>
        <xdr:cNvSpPr txBox="1"/>
      </xdr:nvSpPr>
      <xdr:spPr>
        <a:xfrm>
          <a:off x="8483111" y="9509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119415</xdr:rowOff>
    </xdr:from>
    <xdr:to>
      <xdr:col>41</xdr:col>
      <xdr:colOff>50800</xdr:colOff>
      <xdr:row>58</xdr:row>
      <xdr:rowOff>53110</xdr:rowOff>
    </xdr:to>
    <xdr:cxnSp macro="">
      <xdr:nvCxnSpPr>
        <xdr:cNvPr id="363" name="直線コネクタ 362"/>
        <xdr:cNvCxnSpPr/>
      </xdr:nvCxnSpPr>
      <xdr:spPr>
        <a:xfrm>
          <a:off x="6972300" y="9892065"/>
          <a:ext cx="889000" cy="10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104121</xdr:rowOff>
    </xdr:from>
    <xdr:to>
      <xdr:col>41</xdr:col>
      <xdr:colOff>101600</xdr:colOff>
      <xdr:row>57</xdr:row>
      <xdr:rowOff>34271</xdr:rowOff>
    </xdr:to>
    <xdr:sp macro="" textlink="">
      <xdr:nvSpPr>
        <xdr:cNvPr id="364" name="フローチャート: 判断 363"/>
        <xdr:cNvSpPr/>
      </xdr:nvSpPr>
      <xdr:spPr>
        <a:xfrm>
          <a:off x="7810500" y="9705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50798</xdr:rowOff>
    </xdr:from>
    <xdr:ext cx="599010" cy="259045"/>
    <xdr:sp macro="" textlink="">
      <xdr:nvSpPr>
        <xdr:cNvPr id="365" name="テキスト ボックス 364"/>
        <xdr:cNvSpPr txBox="1"/>
      </xdr:nvSpPr>
      <xdr:spPr>
        <a:xfrm>
          <a:off x="7561795" y="9480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138194</xdr:rowOff>
    </xdr:from>
    <xdr:to>
      <xdr:col>36</xdr:col>
      <xdr:colOff>165100</xdr:colOff>
      <xdr:row>57</xdr:row>
      <xdr:rowOff>68344</xdr:rowOff>
    </xdr:to>
    <xdr:sp macro="" textlink="">
      <xdr:nvSpPr>
        <xdr:cNvPr id="366" name="フローチャート: 判断 365"/>
        <xdr:cNvSpPr/>
      </xdr:nvSpPr>
      <xdr:spPr>
        <a:xfrm>
          <a:off x="6921500" y="9739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84871</xdr:rowOff>
    </xdr:from>
    <xdr:ext cx="534377" cy="259045"/>
    <xdr:sp macro="" textlink="">
      <xdr:nvSpPr>
        <xdr:cNvPr id="367" name="テキスト ボックス 366"/>
        <xdr:cNvSpPr txBox="1"/>
      </xdr:nvSpPr>
      <xdr:spPr>
        <a:xfrm>
          <a:off x="6705111" y="9514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80415</xdr:rowOff>
    </xdr:from>
    <xdr:to>
      <xdr:col>55</xdr:col>
      <xdr:colOff>50800</xdr:colOff>
      <xdr:row>55</xdr:row>
      <xdr:rowOff>10565</xdr:rowOff>
    </xdr:to>
    <xdr:sp macro="" textlink="">
      <xdr:nvSpPr>
        <xdr:cNvPr id="373" name="楕円 372"/>
        <xdr:cNvSpPr/>
      </xdr:nvSpPr>
      <xdr:spPr>
        <a:xfrm>
          <a:off x="10426700" y="933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103292</xdr:rowOff>
    </xdr:from>
    <xdr:ext cx="599010" cy="259045"/>
    <xdr:sp macro="" textlink="">
      <xdr:nvSpPr>
        <xdr:cNvPr id="374" name="普通建設事業費該当値テキスト"/>
        <xdr:cNvSpPr txBox="1"/>
      </xdr:nvSpPr>
      <xdr:spPr>
        <a:xfrm>
          <a:off x="10528300" y="9190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47227</xdr:rowOff>
    </xdr:from>
    <xdr:to>
      <xdr:col>50</xdr:col>
      <xdr:colOff>165100</xdr:colOff>
      <xdr:row>57</xdr:row>
      <xdr:rowOff>148827</xdr:rowOff>
    </xdr:to>
    <xdr:sp macro="" textlink="">
      <xdr:nvSpPr>
        <xdr:cNvPr id="375" name="楕円 374"/>
        <xdr:cNvSpPr/>
      </xdr:nvSpPr>
      <xdr:spPr>
        <a:xfrm>
          <a:off x="9588500" y="9819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139954</xdr:rowOff>
    </xdr:from>
    <xdr:ext cx="534377" cy="259045"/>
    <xdr:sp macro="" textlink="">
      <xdr:nvSpPr>
        <xdr:cNvPr id="376" name="テキスト ボックス 375"/>
        <xdr:cNvSpPr txBox="1"/>
      </xdr:nvSpPr>
      <xdr:spPr>
        <a:xfrm>
          <a:off x="9372111" y="9912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159633</xdr:rowOff>
    </xdr:from>
    <xdr:to>
      <xdr:col>46</xdr:col>
      <xdr:colOff>38100</xdr:colOff>
      <xdr:row>58</xdr:row>
      <xdr:rowOff>89783</xdr:rowOff>
    </xdr:to>
    <xdr:sp macro="" textlink="">
      <xdr:nvSpPr>
        <xdr:cNvPr id="377" name="楕円 376"/>
        <xdr:cNvSpPr/>
      </xdr:nvSpPr>
      <xdr:spPr>
        <a:xfrm>
          <a:off x="8699500" y="993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80910</xdr:rowOff>
    </xdr:from>
    <xdr:ext cx="534377" cy="259045"/>
    <xdr:sp macro="" textlink="">
      <xdr:nvSpPr>
        <xdr:cNvPr id="378" name="テキスト ボックス 377"/>
        <xdr:cNvSpPr txBox="1"/>
      </xdr:nvSpPr>
      <xdr:spPr>
        <a:xfrm>
          <a:off x="8483111" y="1002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2310</xdr:rowOff>
    </xdr:from>
    <xdr:to>
      <xdr:col>41</xdr:col>
      <xdr:colOff>101600</xdr:colOff>
      <xdr:row>58</xdr:row>
      <xdr:rowOff>103910</xdr:rowOff>
    </xdr:to>
    <xdr:sp macro="" textlink="">
      <xdr:nvSpPr>
        <xdr:cNvPr id="379" name="楕円 378"/>
        <xdr:cNvSpPr/>
      </xdr:nvSpPr>
      <xdr:spPr>
        <a:xfrm>
          <a:off x="7810500" y="994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95037</xdr:rowOff>
    </xdr:from>
    <xdr:ext cx="534377" cy="259045"/>
    <xdr:sp macro="" textlink="">
      <xdr:nvSpPr>
        <xdr:cNvPr id="380" name="テキスト ボックス 379"/>
        <xdr:cNvSpPr txBox="1"/>
      </xdr:nvSpPr>
      <xdr:spPr>
        <a:xfrm>
          <a:off x="7594111" y="10039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68615</xdr:rowOff>
    </xdr:from>
    <xdr:to>
      <xdr:col>36</xdr:col>
      <xdr:colOff>165100</xdr:colOff>
      <xdr:row>57</xdr:row>
      <xdr:rowOff>170215</xdr:rowOff>
    </xdr:to>
    <xdr:sp macro="" textlink="">
      <xdr:nvSpPr>
        <xdr:cNvPr id="381" name="楕円 380"/>
        <xdr:cNvSpPr/>
      </xdr:nvSpPr>
      <xdr:spPr>
        <a:xfrm>
          <a:off x="6921500" y="9841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161342</xdr:rowOff>
    </xdr:from>
    <xdr:ext cx="534377" cy="259045"/>
    <xdr:sp macro="" textlink="">
      <xdr:nvSpPr>
        <xdr:cNvPr id="382" name="テキスト ボックス 381"/>
        <xdr:cNvSpPr txBox="1"/>
      </xdr:nvSpPr>
      <xdr:spPr>
        <a:xfrm>
          <a:off x="6705111" y="9933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6" name="テキスト ボックス 395"/>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8" name="テキスト ボックス 39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0" name="テキスト ボックス 399"/>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18538</xdr:rowOff>
    </xdr:from>
    <xdr:to>
      <xdr:col>54</xdr:col>
      <xdr:colOff>189865</xdr:colOff>
      <xdr:row>79</xdr:row>
      <xdr:rowOff>44450</xdr:rowOff>
    </xdr:to>
    <xdr:cxnSp macro="">
      <xdr:nvCxnSpPr>
        <xdr:cNvPr id="406" name="直線コネクタ 405"/>
        <xdr:cNvCxnSpPr/>
      </xdr:nvCxnSpPr>
      <xdr:spPr>
        <a:xfrm flipV="1">
          <a:off x="10475595" y="12191488"/>
          <a:ext cx="1270" cy="1397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136665</xdr:rowOff>
    </xdr:from>
    <xdr:ext cx="599010" cy="259045"/>
    <xdr:sp macro="" textlink="">
      <xdr:nvSpPr>
        <xdr:cNvPr id="409" name="普通建設事業費 （ うち新規整備　）最大値テキスト"/>
        <xdr:cNvSpPr txBox="1"/>
      </xdr:nvSpPr>
      <xdr:spPr>
        <a:xfrm>
          <a:off x="10528300" y="11966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18538</xdr:rowOff>
    </xdr:from>
    <xdr:to>
      <xdr:col>55</xdr:col>
      <xdr:colOff>88900</xdr:colOff>
      <xdr:row>71</xdr:row>
      <xdr:rowOff>18538</xdr:rowOff>
    </xdr:to>
    <xdr:cxnSp macro="">
      <xdr:nvCxnSpPr>
        <xdr:cNvPr id="410" name="直線コネクタ 409"/>
        <xdr:cNvCxnSpPr/>
      </xdr:nvCxnSpPr>
      <xdr:spPr>
        <a:xfrm>
          <a:off x="10388600" y="12191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28573</xdr:rowOff>
    </xdr:from>
    <xdr:to>
      <xdr:col>55</xdr:col>
      <xdr:colOff>0</xdr:colOff>
      <xdr:row>78</xdr:row>
      <xdr:rowOff>119552</xdr:rowOff>
    </xdr:to>
    <xdr:cxnSp macro="">
      <xdr:nvCxnSpPr>
        <xdr:cNvPr id="411" name="直線コネクタ 410"/>
        <xdr:cNvCxnSpPr/>
      </xdr:nvCxnSpPr>
      <xdr:spPr>
        <a:xfrm flipV="1">
          <a:off x="9639300" y="13230223"/>
          <a:ext cx="838200" cy="262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43290</xdr:rowOff>
    </xdr:from>
    <xdr:ext cx="534377" cy="259045"/>
    <xdr:sp macro="" textlink="">
      <xdr:nvSpPr>
        <xdr:cNvPr id="412" name="普通建設事業費 （ うち新規整備　）平均値テキスト"/>
        <xdr:cNvSpPr txBox="1"/>
      </xdr:nvSpPr>
      <xdr:spPr>
        <a:xfrm>
          <a:off x="10528300" y="134163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64863</xdr:rowOff>
    </xdr:from>
    <xdr:to>
      <xdr:col>55</xdr:col>
      <xdr:colOff>50800</xdr:colOff>
      <xdr:row>78</xdr:row>
      <xdr:rowOff>166463</xdr:rowOff>
    </xdr:to>
    <xdr:sp macro="" textlink="">
      <xdr:nvSpPr>
        <xdr:cNvPr id="413" name="フローチャート: 判断 412"/>
        <xdr:cNvSpPr/>
      </xdr:nvSpPr>
      <xdr:spPr>
        <a:xfrm>
          <a:off x="10426700" y="1343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119552</xdr:rowOff>
    </xdr:from>
    <xdr:to>
      <xdr:col>50</xdr:col>
      <xdr:colOff>114300</xdr:colOff>
      <xdr:row>78</xdr:row>
      <xdr:rowOff>124720</xdr:rowOff>
    </xdr:to>
    <xdr:cxnSp macro="">
      <xdr:nvCxnSpPr>
        <xdr:cNvPr id="414" name="直線コネクタ 413"/>
        <xdr:cNvCxnSpPr/>
      </xdr:nvCxnSpPr>
      <xdr:spPr>
        <a:xfrm flipV="1">
          <a:off x="8750300" y="13492652"/>
          <a:ext cx="889000" cy="5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52637</xdr:rowOff>
    </xdr:from>
    <xdr:to>
      <xdr:col>50</xdr:col>
      <xdr:colOff>165100</xdr:colOff>
      <xdr:row>78</xdr:row>
      <xdr:rowOff>154237</xdr:rowOff>
    </xdr:to>
    <xdr:sp macro="" textlink="">
      <xdr:nvSpPr>
        <xdr:cNvPr id="415" name="フローチャート: 判断 414"/>
        <xdr:cNvSpPr/>
      </xdr:nvSpPr>
      <xdr:spPr>
        <a:xfrm>
          <a:off x="9588500" y="13425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170764</xdr:rowOff>
    </xdr:from>
    <xdr:ext cx="534377" cy="259045"/>
    <xdr:sp macro="" textlink="">
      <xdr:nvSpPr>
        <xdr:cNvPr id="416" name="テキスト ボックス 415"/>
        <xdr:cNvSpPr txBox="1"/>
      </xdr:nvSpPr>
      <xdr:spPr>
        <a:xfrm>
          <a:off x="9372111" y="13200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124720</xdr:rowOff>
    </xdr:from>
    <xdr:to>
      <xdr:col>45</xdr:col>
      <xdr:colOff>177800</xdr:colOff>
      <xdr:row>78</xdr:row>
      <xdr:rowOff>156029</xdr:rowOff>
    </xdr:to>
    <xdr:cxnSp macro="">
      <xdr:nvCxnSpPr>
        <xdr:cNvPr id="417" name="直線コネクタ 416"/>
        <xdr:cNvCxnSpPr/>
      </xdr:nvCxnSpPr>
      <xdr:spPr>
        <a:xfrm flipV="1">
          <a:off x="7861300" y="13497820"/>
          <a:ext cx="889000" cy="31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94768</xdr:rowOff>
    </xdr:from>
    <xdr:to>
      <xdr:col>46</xdr:col>
      <xdr:colOff>38100</xdr:colOff>
      <xdr:row>79</xdr:row>
      <xdr:rowOff>24918</xdr:rowOff>
    </xdr:to>
    <xdr:sp macro="" textlink="">
      <xdr:nvSpPr>
        <xdr:cNvPr id="418" name="フローチャート: 判断 417"/>
        <xdr:cNvSpPr/>
      </xdr:nvSpPr>
      <xdr:spPr>
        <a:xfrm>
          <a:off x="8699500" y="1346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16045</xdr:rowOff>
    </xdr:from>
    <xdr:ext cx="534377" cy="259045"/>
    <xdr:sp macro="" textlink="">
      <xdr:nvSpPr>
        <xdr:cNvPr id="419" name="テキスト ボックス 418"/>
        <xdr:cNvSpPr txBox="1"/>
      </xdr:nvSpPr>
      <xdr:spPr>
        <a:xfrm>
          <a:off x="8483111" y="13560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82741</xdr:rowOff>
    </xdr:from>
    <xdr:to>
      <xdr:col>41</xdr:col>
      <xdr:colOff>50800</xdr:colOff>
      <xdr:row>78</xdr:row>
      <xdr:rowOff>156029</xdr:rowOff>
    </xdr:to>
    <xdr:cxnSp macro="">
      <xdr:nvCxnSpPr>
        <xdr:cNvPr id="420" name="直線コネクタ 419"/>
        <xdr:cNvCxnSpPr/>
      </xdr:nvCxnSpPr>
      <xdr:spPr>
        <a:xfrm>
          <a:off x="6972300" y="13455841"/>
          <a:ext cx="889000" cy="73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98681</xdr:rowOff>
    </xdr:from>
    <xdr:to>
      <xdr:col>41</xdr:col>
      <xdr:colOff>101600</xdr:colOff>
      <xdr:row>79</xdr:row>
      <xdr:rowOff>28831</xdr:rowOff>
    </xdr:to>
    <xdr:sp macro="" textlink="">
      <xdr:nvSpPr>
        <xdr:cNvPr id="421" name="フローチャート: 判断 420"/>
        <xdr:cNvSpPr/>
      </xdr:nvSpPr>
      <xdr:spPr>
        <a:xfrm>
          <a:off x="7810500" y="13471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45358</xdr:rowOff>
    </xdr:from>
    <xdr:ext cx="534377" cy="259045"/>
    <xdr:sp macro="" textlink="">
      <xdr:nvSpPr>
        <xdr:cNvPr id="422" name="テキスト ボックス 421"/>
        <xdr:cNvSpPr txBox="1"/>
      </xdr:nvSpPr>
      <xdr:spPr>
        <a:xfrm>
          <a:off x="7594111" y="13247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62790</xdr:rowOff>
    </xdr:from>
    <xdr:to>
      <xdr:col>36</xdr:col>
      <xdr:colOff>165100</xdr:colOff>
      <xdr:row>78</xdr:row>
      <xdr:rowOff>164390</xdr:rowOff>
    </xdr:to>
    <xdr:sp macro="" textlink="">
      <xdr:nvSpPr>
        <xdr:cNvPr id="423" name="フローチャート: 判断 422"/>
        <xdr:cNvSpPr/>
      </xdr:nvSpPr>
      <xdr:spPr>
        <a:xfrm>
          <a:off x="6921500" y="134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155517</xdr:rowOff>
    </xdr:from>
    <xdr:ext cx="534377" cy="259045"/>
    <xdr:sp macro="" textlink="">
      <xdr:nvSpPr>
        <xdr:cNvPr id="424" name="テキスト ボックス 423"/>
        <xdr:cNvSpPr txBox="1"/>
      </xdr:nvSpPr>
      <xdr:spPr>
        <a:xfrm>
          <a:off x="6705111" y="13528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149223</xdr:rowOff>
    </xdr:from>
    <xdr:to>
      <xdr:col>55</xdr:col>
      <xdr:colOff>50800</xdr:colOff>
      <xdr:row>77</xdr:row>
      <xdr:rowOff>79373</xdr:rowOff>
    </xdr:to>
    <xdr:sp macro="" textlink="">
      <xdr:nvSpPr>
        <xdr:cNvPr id="430" name="楕円 429"/>
        <xdr:cNvSpPr/>
      </xdr:nvSpPr>
      <xdr:spPr>
        <a:xfrm>
          <a:off x="10426700" y="13179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650</xdr:rowOff>
    </xdr:from>
    <xdr:ext cx="534377" cy="259045"/>
    <xdr:sp macro="" textlink="">
      <xdr:nvSpPr>
        <xdr:cNvPr id="431" name="普通建設事業費 （ うち新規整備　）該当値テキスト"/>
        <xdr:cNvSpPr txBox="1"/>
      </xdr:nvSpPr>
      <xdr:spPr>
        <a:xfrm>
          <a:off x="10528300" y="13030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68752</xdr:rowOff>
    </xdr:from>
    <xdr:to>
      <xdr:col>50</xdr:col>
      <xdr:colOff>165100</xdr:colOff>
      <xdr:row>78</xdr:row>
      <xdr:rowOff>170352</xdr:rowOff>
    </xdr:to>
    <xdr:sp macro="" textlink="">
      <xdr:nvSpPr>
        <xdr:cNvPr id="432" name="楕円 431"/>
        <xdr:cNvSpPr/>
      </xdr:nvSpPr>
      <xdr:spPr>
        <a:xfrm>
          <a:off x="9588500" y="13441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161479</xdr:rowOff>
    </xdr:from>
    <xdr:ext cx="534377" cy="259045"/>
    <xdr:sp macro="" textlink="">
      <xdr:nvSpPr>
        <xdr:cNvPr id="433" name="テキスト ボックス 432"/>
        <xdr:cNvSpPr txBox="1"/>
      </xdr:nvSpPr>
      <xdr:spPr>
        <a:xfrm>
          <a:off x="9372111" y="13534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73920</xdr:rowOff>
    </xdr:from>
    <xdr:to>
      <xdr:col>46</xdr:col>
      <xdr:colOff>38100</xdr:colOff>
      <xdr:row>79</xdr:row>
      <xdr:rowOff>4070</xdr:rowOff>
    </xdr:to>
    <xdr:sp macro="" textlink="">
      <xdr:nvSpPr>
        <xdr:cNvPr id="434" name="楕円 433"/>
        <xdr:cNvSpPr/>
      </xdr:nvSpPr>
      <xdr:spPr>
        <a:xfrm>
          <a:off x="8699500" y="1344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20597</xdr:rowOff>
    </xdr:from>
    <xdr:ext cx="534377" cy="259045"/>
    <xdr:sp macro="" textlink="">
      <xdr:nvSpPr>
        <xdr:cNvPr id="435" name="テキスト ボックス 434"/>
        <xdr:cNvSpPr txBox="1"/>
      </xdr:nvSpPr>
      <xdr:spPr>
        <a:xfrm>
          <a:off x="8483111" y="1322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105229</xdr:rowOff>
    </xdr:from>
    <xdr:to>
      <xdr:col>41</xdr:col>
      <xdr:colOff>101600</xdr:colOff>
      <xdr:row>79</xdr:row>
      <xdr:rowOff>35379</xdr:rowOff>
    </xdr:to>
    <xdr:sp macro="" textlink="">
      <xdr:nvSpPr>
        <xdr:cNvPr id="436" name="楕円 435"/>
        <xdr:cNvSpPr/>
      </xdr:nvSpPr>
      <xdr:spPr>
        <a:xfrm>
          <a:off x="7810500" y="1347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26506</xdr:rowOff>
    </xdr:from>
    <xdr:ext cx="534377" cy="259045"/>
    <xdr:sp macro="" textlink="">
      <xdr:nvSpPr>
        <xdr:cNvPr id="437" name="テキスト ボックス 436"/>
        <xdr:cNvSpPr txBox="1"/>
      </xdr:nvSpPr>
      <xdr:spPr>
        <a:xfrm>
          <a:off x="7594111" y="1357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31941</xdr:rowOff>
    </xdr:from>
    <xdr:to>
      <xdr:col>36</xdr:col>
      <xdr:colOff>165100</xdr:colOff>
      <xdr:row>78</xdr:row>
      <xdr:rowOff>133541</xdr:rowOff>
    </xdr:to>
    <xdr:sp macro="" textlink="">
      <xdr:nvSpPr>
        <xdr:cNvPr id="438" name="楕円 437"/>
        <xdr:cNvSpPr/>
      </xdr:nvSpPr>
      <xdr:spPr>
        <a:xfrm>
          <a:off x="6921500" y="13405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150068</xdr:rowOff>
    </xdr:from>
    <xdr:ext cx="534377" cy="259045"/>
    <xdr:sp macro="" textlink="">
      <xdr:nvSpPr>
        <xdr:cNvPr id="439" name="テキスト ボックス 438"/>
        <xdr:cNvSpPr txBox="1"/>
      </xdr:nvSpPr>
      <xdr:spPr>
        <a:xfrm>
          <a:off x="6705111" y="13180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0" name="直線コネクタ 44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1" name="テキスト ボックス 45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2" name="直線コネクタ 45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3" name="テキスト ボックス 45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5" name="テキスト ボックス 45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6" name="直線コネクタ 45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7" name="テキスト ボックス 45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8" name="直線コネクタ 45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9" name="テキスト ボックス 45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34232</xdr:rowOff>
    </xdr:from>
    <xdr:to>
      <xdr:col>54</xdr:col>
      <xdr:colOff>189865</xdr:colOff>
      <xdr:row>98</xdr:row>
      <xdr:rowOff>116481</xdr:rowOff>
    </xdr:to>
    <xdr:cxnSp macro="">
      <xdr:nvCxnSpPr>
        <xdr:cNvPr id="463" name="直線コネクタ 462"/>
        <xdr:cNvCxnSpPr/>
      </xdr:nvCxnSpPr>
      <xdr:spPr>
        <a:xfrm flipV="1">
          <a:off x="10475595" y="15636182"/>
          <a:ext cx="1270" cy="1282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120308</xdr:rowOff>
    </xdr:from>
    <xdr:ext cx="534377" cy="259045"/>
    <xdr:sp macro="" textlink="">
      <xdr:nvSpPr>
        <xdr:cNvPr id="464" name="普通建設事業費 （ うち更新整備　）最小値テキスト"/>
        <xdr:cNvSpPr txBox="1"/>
      </xdr:nvSpPr>
      <xdr:spPr>
        <a:xfrm>
          <a:off x="10528300" y="16922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116481</xdr:rowOff>
    </xdr:from>
    <xdr:to>
      <xdr:col>55</xdr:col>
      <xdr:colOff>88900</xdr:colOff>
      <xdr:row>98</xdr:row>
      <xdr:rowOff>116481</xdr:rowOff>
    </xdr:to>
    <xdr:cxnSp macro="">
      <xdr:nvCxnSpPr>
        <xdr:cNvPr id="465" name="直線コネクタ 464"/>
        <xdr:cNvCxnSpPr/>
      </xdr:nvCxnSpPr>
      <xdr:spPr>
        <a:xfrm>
          <a:off x="10388600" y="16918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152359</xdr:rowOff>
    </xdr:from>
    <xdr:ext cx="599010" cy="259045"/>
    <xdr:sp macro="" textlink="">
      <xdr:nvSpPr>
        <xdr:cNvPr id="466" name="普通建設事業費 （ うち更新整備　）最大値テキスト"/>
        <xdr:cNvSpPr txBox="1"/>
      </xdr:nvSpPr>
      <xdr:spPr>
        <a:xfrm>
          <a:off x="10528300" y="1541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34232</xdr:rowOff>
    </xdr:from>
    <xdr:to>
      <xdr:col>55</xdr:col>
      <xdr:colOff>88900</xdr:colOff>
      <xdr:row>91</xdr:row>
      <xdr:rowOff>34232</xdr:rowOff>
    </xdr:to>
    <xdr:cxnSp macro="">
      <xdr:nvCxnSpPr>
        <xdr:cNvPr id="467" name="直線コネクタ 466"/>
        <xdr:cNvCxnSpPr/>
      </xdr:nvCxnSpPr>
      <xdr:spPr>
        <a:xfrm>
          <a:off x="10388600" y="15636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53274</xdr:rowOff>
    </xdr:from>
    <xdr:to>
      <xdr:col>55</xdr:col>
      <xdr:colOff>0</xdr:colOff>
      <xdr:row>97</xdr:row>
      <xdr:rowOff>119431</xdr:rowOff>
    </xdr:to>
    <xdr:cxnSp macro="">
      <xdr:nvCxnSpPr>
        <xdr:cNvPr id="468" name="直線コネクタ 467"/>
        <xdr:cNvCxnSpPr/>
      </xdr:nvCxnSpPr>
      <xdr:spPr>
        <a:xfrm flipV="1">
          <a:off x="9639300" y="16341024"/>
          <a:ext cx="838200" cy="409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106303</xdr:rowOff>
    </xdr:from>
    <xdr:ext cx="534377" cy="259045"/>
    <xdr:sp macro="" textlink="">
      <xdr:nvSpPr>
        <xdr:cNvPr id="469" name="普通建設事業費 （ うち更新整備　）平均値テキスト"/>
        <xdr:cNvSpPr txBox="1"/>
      </xdr:nvSpPr>
      <xdr:spPr>
        <a:xfrm>
          <a:off x="10528300" y="16394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127876</xdr:rowOff>
    </xdr:from>
    <xdr:to>
      <xdr:col>55</xdr:col>
      <xdr:colOff>50800</xdr:colOff>
      <xdr:row>96</xdr:row>
      <xdr:rowOff>58026</xdr:rowOff>
    </xdr:to>
    <xdr:sp macro="" textlink="">
      <xdr:nvSpPr>
        <xdr:cNvPr id="470" name="フローチャート: 判断 469"/>
        <xdr:cNvSpPr/>
      </xdr:nvSpPr>
      <xdr:spPr>
        <a:xfrm>
          <a:off x="10426700" y="1641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119431</xdr:rowOff>
    </xdr:from>
    <xdr:to>
      <xdr:col>50</xdr:col>
      <xdr:colOff>114300</xdr:colOff>
      <xdr:row>98</xdr:row>
      <xdr:rowOff>99192</xdr:rowOff>
    </xdr:to>
    <xdr:cxnSp macro="">
      <xdr:nvCxnSpPr>
        <xdr:cNvPr id="471" name="直線コネクタ 470"/>
        <xdr:cNvCxnSpPr/>
      </xdr:nvCxnSpPr>
      <xdr:spPr>
        <a:xfrm flipV="1">
          <a:off x="8750300" y="16750081"/>
          <a:ext cx="889000" cy="151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87071</xdr:rowOff>
    </xdr:from>
    <xdr:to>
      <xdr:col>50</xdr:col>
      <xdr:colOff>165100</xdr:colOff>
      <xdr:row>97</xdr:row>
      <xdr:rowOff>17221</xdr:rowOff>
    </xdr:to>
    <xdr:sp macro="" textlink="">
      <xdr:nvSpPr>
        <xdr:cNvPr id="472" name="フローチャート: 判断 471"/>
        <xdr:cNvSpPr/>
      </xdr:nvSpPr>
      <xdr:spPr>
        <a:xfrm>
          <a:off x="9588500" y="1654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33748</xdr:rowOff>
    </xdr:from>
    <xdr:ext cx="534377" cy="259045"/>
    <xdr:sp macro="" textlink="">
      <xdr:nvSpPr>
        <xdr:cNvPr id="473" name="テキスト ボックス 472"/>
        <xdr:cNvSpPr txBox="1"/>
      </xdr:nvSpPr>
      <xdr:spPr>
        <a:xfrm>
          <a:off x="9372111" y="16321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57724</xdr:rowOff>
    </xdr:from>
    <xdr:to>
      <xdr:col>45</xdr:col>
      <xdr:colOff>177800</xdr:colOff>
      <xdr:row>98</xdr:row>
      <xdr:rowOff>99192</xdr:rowOff>
    </xdr:to>
    <xdr:cxnSp macro="">
      <xdr:nvCxnSpPr>
        <xdr:cNvPr id="474" name="直線コネクタ 473"/>
        <xdr:cNvCxnSpPr/>
      </xdr:nvCxnSpPr>
      <xdr:spPr>
        <a:xfrm>
          <a:off x="7861300" y="16859824"/>
          <a:ext cx="889000" cy="41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85044</xdr:rowOff>
    </xdr:from>
    <xdr:to>
      <xdr:col>46</xdr:col>
      <xdr:colOff>38100</xdr:colOff>
      <xdr:row>97</xdr:row>
      <xdr:rowOff>15194</xdr:rowOff>
    </xdr:to>
    <xdr:sp macro="" textlink="">
      <xdr:nvSpPr>
        <xdr:cNvPr id="475" name="フローチャート: 判断 474"/>
        <xdr:cNvSpPr/>
      </xdr:nvSpPr>
      <xdr:spPr>
        <a:xfrm>
          <a:off x="8699500" y="1654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31721</xdr:rowOff>
    </xdr:from>
    <xdr:ext cx="534377" cy="259045"/>
    <xdr:sp macro="" textlink="">
      <xdr:nvSpPr>
        <xdr:cNvPr id="476" name="テキスト ボックス 475"/>
        <xdr:cNvSpPr txBox="1"/>
      </xdr:nvSpPr>
      <xdr:spPr>
        <a:xfrm>
          <a:off x="8483111" y="16319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57724</xdr:rowOff>
    </xdr:from>
    <xdr:to>
      <xdr:col>41</xdr:col>
      <xdr:colOff>50800</xdr:colOff>
      <xdr:row>98</xdr:row>
      <xdr:rowOff>105014</xdr:rowOff>
    </xdr:to>
    <xdr:cxnSp macro="">
      <xdr:nvCxnSpPr>
        <xdr:cNvPr id="477" name="直線コネクタ 476"/>
        <xdr:cNvCxnSpPr/>
      </xdr:nvCxnSpPr>
      <xdr:spPr>
        <a:xfrm flipV="1">
          <a:off x="6972300" y="16859824"/>
          <a:ext cx="889000" cy="47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74727</xdr:rowOff>
    </xdr:from>
    <xdr:to>
      <xdr:col>41</xdr:col>
      <xdr:colOff>101600</xdr:colOff>
      <xdr:row>97</xdr:row>
      <xdr:rowOff>4877</xdr:rowOff>
    </xdr:to>
    <xdr:sp macro="" textlink="">
      <xdr:nvSpPr>
        <xdr:cNvPr id="478" name="フローチャート: 判断 477"/>
        <xdr:cNvSpPr/>
      </xdr:nvSpPr>
      <xdr:spPr>
        <a:xfrm>
          <a:off x="7810500" y="16533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21404</xdr:rowOff>
    </xdr:from>
    <xdr:ext cx="534377" cy="259045"/>
    <xdr:sp macro="" textlink="">
      <xdr:nvSpPr>
        <xdr:cNvPr id="479" name="テキスト ボックス 478"/>
        <xdr:cNvSpPr txBox="1"/>
      </xdr:nvSpPr>
      <xdr:spPr>
        <a:xfrm>
          <a:off x="7594111" y="16309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122115</xdr:rowOff>
    </xdr:from>
    <xdr:to>
      <xdr:col>36</xdr:col>
      <xdr:colOff>165100</xdr:colOff>
      <xdr:row>97</xdr:row>
      <xdr:rowOff>52265</xdr:rowOff>
    </xdr:to>
    <xdr:sp macro="" textlink="">
      <xdr:nvSpPr>
        <xdr:cNvPr id="480" name="フローチャート: 判断 479"/>
        <xdr:cNvSpPr/>
      </xdr:nvSpPr>
      <xdr:spPr>
        <a:xfrm>
          <a:off x="6921500" y="1658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68792</xdr:rowOff>
    </xdr:from>
    <xdr:ext cx="534377" cy="259045"/>
    <xdr:sp macro="" textlink="">
      <xdr:nvSpPr>
        <xdr:cNvPr id="481" name="テキスト ボックス 480"/>
        <xdr:cNvSpPr txBox="1"/>
      </xdr:nvSpPr>
      <xdr:spPr>
        <a:xfrm>
          <a:off x="6705111" y="16356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2474</xdr:rowOff>
    </xdr:from>
    <xdr:to>
      <xdr:col>55</xdr:col>
      <xdr:colOff>50800</xdr:colOff>
      <xdr:row>95</xdr:row>
      <xdr:rowOff>104074</xdr:rowOff>
    </xdr:to>
    <xdr:sp macro="" textlink="">
      <xdr:nvSpPr>
        <xdr:cNvPr id="487" name="楕円 486"/>
        <xdr:cNvSpPr/>
      </xdr:nvSpPr>
      <xdr:spPr>
        <a:xfrm>
          <a:off x="10426700" y="16290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25351</xdr:rowOff>
    </xdr:from>
    <xdr:ext cx="534377" cy="259045"/>
    <xdr:sp macro="" textlink="">
      <xdr:nvSpPr>
        <xdr:cNvPr id="488" name="普通建設事業費 （ うち更新整備　）該当値テキスト"/>
        <xdr:cNvSpPr txBox="1"/>
      </xdr:nvSpPr>
      <xdr:spPr>
        <a:xfrm>
          <a:off x="10528300" y="16141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68631</xdr:rowOff>
    </xdr:from>
    <xdr:to>
      <xdr:col>50</xdr:col>
      <xdr:colOff>165100</xdr:colOff>
      <xdr:row>97</xdr:row>
      <xdr:rowOff>170231</xdr:rowOff>
    </xdr:to>
    <xdr:sp macro="" textlink="">
      <xdr:nvSpPr>
        <xdr:cNvPr id="489" name="楕円 488"/>
        <xdr:cNvSpPr/>
      </xdr:nvSpPr>
      <xdr:spPr>
        <a:xfrm>
          <a:off x="9588500" y="16699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161358</xdr:rowOff>
    </xdr:from>
    <xdr:ext cx="534377" cy="259045"/>
    <xdr:sp macro="" textlink="">
      <xdr:nvSpPr>
        <xdr:cNvPr id="490" name="テキスト ボックス 489"/>
        <xdr:cNvSpPr txBox="1"/>
      </xdr:nvSpPr>
      <xdr:spPr>
        <a:xfrm>
          <a:off x="9372111" y="16792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48392</xdr:rowOff>
    </xdr:from>
    <xdr:to>
      <xdr:col>46</xdr:col>
      <xdr:colOff>38100</xdr:colOff>
      <xdr:row>98</xdr:row>
      <xdr:rowOff>149992</xdr:rowOff>
    </xdr:to>
    <xdr:sp macro="" textlink="">
      <xdr:nvSpPr>
        <xdr:cNvPr id="491" name="楕円 490"/>
        <xdr:cNvSpPr/>
      </xdr:nvSpPr>
      <xdr:spPr>
        <a:xfrm>
          <a:off x="8699500" y="1685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141119</xdr:rowOff>
    </xdr:from>
    <xdr:ext cx="534377" cy="259045"/>
    <xdr:sp macro="" textlink="">
      <xdr:nvSpPr>
        <xdr:cNvPr id="492" name="テキスト ボックス 491"/>
        <xdr:cNvSpPr txBox="1"/>
      </xdr:nvSpPr>
      <xdr:spPr>
        <a:xfrm>
          <a:off x="8483111" y="1694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6924</xdr:rowOff>
    </xdr:from>
    <xdr:to>
      <xdr:col>41</xdr:col>
      <xdr:colOff>101600</xdr:colOff>
      <xdr:row>98</xdr:row>
      <xdr:rowOff>108524</xdr:rowOff>
    </xdr:to>
    <xdr:sp macro="" textlink="">
      <xdr:nvSpPr>
        <xdr:cNvPr id="493" name="楕円 492"/>
        <xdr:cNvSpPr/>
      </xdr:nvSpPr>
      <xdr:spPr>
        <a:xfrm>
          <a:off x="7810500" y="1680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99651</xdr:rowOff>
    </xdr:from>
    <xdr:ext cx="534377" cy="259045"/>
    <xdr:sp macro="" textlink="">
      <xdr:nvSpPr>
        <xdr:cNvPr id="494" name="テキスト ボックス 493"/>
        <xdr:cNvSpPr txBox="1"/>
      </xdr:nvSpPr>
      <xdr:spPr>
        <a:xfrm>
          <a:off x="7594111" y="16901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54214</xdr:rowOff>
    </xdr:from>
    <xdr:to>
      <xdr:col>36</xdr:col>
      <xdr:colOff>165100</xdr:colOff>
      <xdr:row>98</xdr:row>
      <xdr:rowOff>155814</xdr:rowOff>
    </xdr:to>
    <xdr:sp macro="" textlink="">
      <xdr:nvSpPr>
        <xdr:cNvPr id="495" name="楕円 494"/>
        <xdr:cNvSpPr/>
      </xdr:nvSpPr>
      <xdr:spPr>
        <a:xfrm>
          <a:off x="6921500" y="1685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146941</xdr:rowOff>
    </xdr:from>
    <xdr:ext cx="534377" cy="259045"/>
    <xdr:sp macro="" textlink="">
      <xdr:nvSpPr>
        <xdr:cNvPr id="496" name="テキスト ボックス 495"/>
        <xdr:cNvSpPr txBox="1"/>
      </xdr:nvSpPr>
      <xdr:spPr>
        <a:xfrm>
          <a:off x="6705111" y="16949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10" name="テキスト ボックス 509"/>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12" name="テキスト ボックス 511"/>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4" name="テキスト ボックス 513"/>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6" name="テキスト ボックス 515"/>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8" name="テキスト ボックス 517"/>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61425</xdr:rowOff>
    </xdr:from>
    <xdr:to>
      <xdr:col>85</xdr:col>
      <xdr:colOff>126364</xdr:colOff>
      <xdr:row>39</xdr:row>
      <xdr:rowOff>44450</xdr:rowOff>
    </xdr:to>
    <xdr:cxnSp macro="">
      <xdr:nvCxnSpPr>
        <xdr:cNvPr id="520" name="直線コネクタ 519"/>
        <xdr:cNvCxnSpPr/>
      </xdr:nvCxnSpPr>
      <xdr:spPr>
        <a:xfrm flipV="1">
          <a:off x="16317595" y="5204925"/>
          <a:ext cx="1269" cy="1526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72603</xdr:rowOff>
    </xdr:from>
    <xdr:ext cx="249299" cy="259045"/>
    <xdr:sp macro="" textlink="">
      <xdr:nvSpPr>
        <xdr:cNvPr id="521" name="災害復旧事業費最小値テキスト"/>
        <xdr:cNvSpPr txBox="1"/>
      </xdr:nvSpPr>
      <xdr:spPr>
        <a:xfrm>
          <a:off x="16370300" y="67591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2" name="直線コネクタ 52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8102</xdr:rowOff>
    </xdr:from>
    <xdr:ext cx="599010" cy="259045"/>
    <xdr:sp macro="" textlink="">
      <xdr:nvSpPr>
        <xdr:cNvPr id="523" name="災害復旧事業費最大値テキスト"/>
        <xdr:cNvSpPr txBox="1"/>
      </xdr:nvSpPr>
      <xdr:spPr>
        <a:xfrm>
          <a:off x="16370300" y="4980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801,089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61425</xdr:rowOff>
    </xdr:from>
    <xdr:to>
      <xdr:col>86</xdr:col>
      <xdr:colOff>25400</xdr:colOff>
      <xdr:row>30</xdr:row>
      <xdr:rowOff>61425</xdr:rowOff>
    </xdr:to>
    <xdr:cxnSp macro="">
      <xdr:nvCxnSpPr>
        <xdr:cNvPr id="524" name="直線コネクタ 523"/>
        <xdr:cNvCxnSpPr/>
      </xdr:nvCxnSpPr>
      <xdr:spPr>
        <a:xfrm>
          <a:off x="16230600" y="5204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44176</xdr:rowOff>
    </xdr:from>
    <xdr:to>
      <xdr:col>85</xdr:col>
      <xdr:colOff>127000</xdr:colOff>
      <xdr:row>39</xdr:row>
      <xdr:rowOff>44450</xdr:rowOff>
    </xdr:to>
    <xdr:cxnSp macro="">
      <xdr:nvCxnSpPr>
        <xdr:cNvPr id="525" name="直線コネクタ 524"/>
        <xdr:cNvCxnSpPr/>
      </xdr:nvCxnSpPr>
      <xdr:spPr>
        <a:xfrm flipV="1">
          <a:off x="15481300" y="6730726"/>
          <a:ext cx="8382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161503</xdr:rowOff>
    </xdr:from>
    <xdr:ext cx="534377" cy="259045"/>
    <xdr:sp macro="" textlink="">
      <xdr:nvSpPr>
        <xdr:cNvPr id="526" name="災害復旧事業費平均値テキスト"/>
        <xdr:cNvSpPr txBox="1"/>
      </xdr:nvSpPr>
      <xdr:spPr>
        <a:xfrm>
          <a:off x="16370300" y="65051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138626</xdr:rowOff>
    </xdr:from>
    <xdr:to>
      <xdr:col>85</xdr:col>
      <xdr:colOff>177800</xdr:colOff>
      <xdr:row>39</xdr:row>
      <xdr:rowOff>68776</xdr:rowOff>
    </xdr:to>
    <xdr:sp macro="" textlink="">
      <xdr:nvSpPr>
        <xdr:cNvPr id="527" name="フローチャート: 判断 526"/>
        <xdr:cNvSpPr/>
      </xdr:nvSpPr>
      <xdr:spPr>
        <a:xfrm>
          <a:off x="16268700" y="665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8" name="直線コネクタ 527"/>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140238</xdr:rowOff>
    </xdr:from>
    <xdr:to>
      <xdr:col>81</xdr:col>
      <xdr:colOff>101600</xdr:colOff>
      <xdr:row>39</xdr:row>
      <xdr:rowOff>70388</xdr:rowOff>
    </xdr:to>
    <xdr:sp macro="" textlink="">
      <xdr:nvSpPr>
        <xdr:cNvPr id="529" name="フローチャート: 判断 528"/>
        <xdr:cNvSpPr/>
      </xdr:nvSpPr>
      <xdr:spPr>
        <a:xfrm>
          <a:off x="15430500" y="665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86915</xdr:rowOff>
    </xdr:from>
    <xdr:ext cx="534377" cy="259045"/>
    <xdr:sp macro="" textlink="">
      <xdr:nvSpPr>
        <xdr:cNvPr id="530" name="テキスト ボックス 529"/>
        <xdr:cNvSpPr txBox="1"/>
      </xdr:nvSpPr>
      <xdr:spPr>
        <a:xfrm>
          <a:off x="15214111" y="6430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31" name="直線コネクタ 530"/>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139305</xdr:rowOff>
    </xdr:from>
    <xdr:to>
      <xdr:col>76</xdr:col>
      <xdr:colOff>165100</xdr:colOff>
      <xdr:row>39</xdr:row>
      <xdr:rowOff>69455</xdr:rowOff>
    </xdr:to>
    <xdr:sp macro="" textlink="">
      <xdr:nvSpPr>
        <xdr:cNvPr id="532" name="フローチャート: 判断 531"/>
        <xdr:cNvSpPr/>
      </xdr:nvSpPr>
      <xdr:spPr>
        <a:xfrm>
          <a:off x="14541500" y="6654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85981</xdr:rowOff>
    </xdr:from>
    <xdr:ext cx="534377" cy="259045"/>
    <xdr:sp macro="" textlink="">
      <xdr:nvSpPr>
        <xdr:cNvPr id="533" name="テキスト ボックス 532"/>
        <xdr:cNvSpPr txBox="1"/>
      </xdr:nvSpPr>
      <xdr:spPr>
        <a:xfrm>
          <a:off x="14325111" y="6429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44445</xdr:rowOff>
    </xdr:from>
    <xdr:to>
      <xdr:col>71</xdr:col>
      <xdr:colOff>177800</xdr:colOff>
      <xdr:row>39</xdr:row>
      <xdr:rowOff>44450</xdr:rowOff>
    </xdr:to>
    <xdr:cxnSp macro="">
      <xdr:nvCxnSpPr>
        <xdr:cNvPr id="534" name="直線コネクタ 533"/>
        <xdr:cNvCxnSpPr/>
      </xdr:nvCxnSpPr>
      <xdr:spPr>
        <a:xfrm>
          <a:off x="12814300" y="6730995"/>
          <a:ext cx="889000" cy="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150614</xdr:rowOff>
    </xdr:from>
    <xdr:to>
      <xdr:col>72</xdr:col>
      <xdr:colOff>38100</xdr:colOff>
      <xdr:row>39</xdr:row>
      <xdr:rowOff>80764</xdr:rowOff>
    </xdr:to>
    <xdr:sp macro="" textlink="">
      <xdr:nvSpPr>
        <xdr:cNvPr id="535" name="フローチャート: 判断 534"/>
        <xdr:cNvSpPr/>
      </xdr:nvSpPr>
      <xdr:spPr>
        <a:xfrm>
          <a:off x="13652500" y="666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97291</xdr:rowOff>
    </xdr:from>
    <xdr:ext cx="469744" cy="259045"/>
    <xdr:sp macro="" textlink="">
      <xdr:nvSpPr>
        <xdr:cNvPr id="536" name="テキスト ボックス 535"/>
        <xdr:cNvSpPr txBox="1"/>
      </xdr:nvSpPr>
      <xdr:spPr>
        <a:xfrm>
          <a:off x="13468428" y="6440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156503</xdr:rowOff>
    </xdr:from>
    <xdr:to>
      <xdr:col>67</xdr:col>
      <xdr:colOff>101600</xdr:colOff>
      <xdr:row>39</xdr:row>
      <xdr:rowOff>86653</xdr:rowOff>
    </xdr:to>
    <xdr:sp macro="" textlink="">
      <xdr:nvSpPr>
        <xdr:cNvPr id="537" name="フローチャート: 判断 536"/>
        <xdr:cNvSpPr/>
      </xdr:nvSpPr>
      <xdr:spPr>
        <a:xfrm>
          <a:off x="12763500" y="6671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103180</xdr:rowOff>
    </xdr:from>
    <xdr:ext cx="469744" cy="259045"/>
    <xdr:sp macro="" textlink="">
      <xdr:nvSpPr>
        <xdr:cNvPr id="538" name="テキスト ボックス 537"/>
        <xdr:cNvSpPr txBox="1"/>
      </xdr:nvSpPr>
      <xdr:spPr>
        <a:xfrm>
          <a:off x="12579428" y="6446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164826</xdr:rowOff>
    </xdr:from>
    <xdr:to>
      <xdr:col>85</xdr:col>
      <xdr:colOff>177800</xdr:colOff>
      <xdr:row>39</xdr:row>
      <xdr:rowOff>94976</xdr:rowOff>
    </xdr:to>
    <xdr:sp macro="" textlink="">
      <xdr:nvSpPr>
        <xdr:cNvPr id="544" name="楕円 543"/>
        <xdr:cNvSpPr/>
      </xdr:nvSpPr>
      <xdr:spPr>
        <a:xfrm>
          <a:off x="16268700" y="667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117054</xdr:rowOff>
    </xdr:from>
    <xdr:ext cx="378565" cy="259045"/>
    <xdr:sp macro="" textlink="">
      <xdr:nvSpPr>
        <xdr:cNvPr id="545" name="災害復旧事業費該当値テキスト"/>
        <xdr:cNvSpPr txBox="1"/>
      </xdr:nvSpPr>
      <xdr:spPr>
        <a:xfrm>
          <a:off x="16370300" y="66321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6" name="楕円 545"/>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7" name="テキスト ボックス 546"/>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8" name="楕円 547"/>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9" name="テキスト ボックス 548"/>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50" name="楕円 549"/>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51" name="テキスト ボックス 550"/>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165095</xdr:rowOff>
    </xdr:from>
    <xdr:to>
      <xdr:col>67</xdr:col>
      <xdr:colOff>101600</xdr:colOff>
      <xdr:row>39</xdr:row>
      <xdr:rowOff>95245</xdr:rowOff>
    </xdr:to>
    <xdr:sp macro="" textlink="">
      <xdr:nvSpPr>
        <xdr:cNvPr id="552" name="楕円 551"/>
        <xdr:cNvSpPr/>
      </xdr:nvSpPr>
      <xdr:spPr>
        <a:xfrm>
          <a:off x="12763500" y="668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86372</xdr:rowOff>
    </xdr:from>
    <xdr:ext cx="249299" cy="259045"/>
    <xdr:sp macro="" textlink="">
      <xdr:nvSpPr>
        <xdr:cNvPr id="553" name="テキスト ボックス 552"/>
        <xdr:cNvSpPr txBox="1"/>
      </xdr:nvSpPr>
      <xdr:spPr>
        <a:xfrm>
          <a:off x="12689650" y="6772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0" name="テキスト ボックス 61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24524</xdr:rowOff>
    </xdr:from>
    <xdr:to>
      <xdr:col>85</xdr:col>
      <xdr:colOff>126364</xdr:colOff>
      <xdr:row>78</xdr:row>
      <xdr:rowOff>32814</xdr:rowOff>
    </xdr:to>
    <xdr:cxnSp macro="">
      <xdr:nvCxnSpPr>
        <xdr:cNvPr id="626" name="直線コネクタ 625"/>
        <xdr:cNvCxnSpPr/>
      </xdr:nvCxnSpPr>
      <xdr:spPr>
        <a:xfrm flipV="1">
          <a:off x="16317595" y="12026024"/>
          <a:ext cx="1269" cy="1379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36641</xdr:rowOff>
    </xdr:from>
    <xdr:ext cx="534377" cy="259045"/>
    <xdr:sp macro="" textlink="">
      <xdr:nvSpPr>
        <xdr:cNvPr id="627" name="公債費最小値テキスト"/>
        <xdr:cNvSpPr txBox="1"/>
      </xdr:nvSpPr>
      <xdr:spPr>
        <a:xfrm>
          <a:off x="16370300" y="13409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32814</xdr:rowOff>
    </xdr:from>
    <xdr:to>
      <xdr:col>86</xdr:col>
      <xdr:colOff>25400</xdr:colOff>
      <xdr:row>78</xdr:row>
      <xdr:rowOff>32814</xdr:rowOff>
    </xdr:to>
    <xdr:cxnSp macro="">
      <xdr:nvCxnSpPr>
        <xdr:cNvPr id="628" name="直線コネクタ 627"/>
        <xdr:cNvCxnSpPr/>
      </xdr:nvCxnSpPr>
      <xdr:spPr>
        <a:xfrm>
          <a:off x="16230600" y="13405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142651</xdr:rowOff>
    </xdr:from>
    <xdr:ext cx="599010" cy="259045"/>
    <xdr:sp macro="" textlink="">
      <xdr:nvSpPr>
        <xdr:cNvPr id="629" name="公債費最大値テキスト"/>
        <xdr:cNvSpPr txBox="1"/>
      </xdr:nvSpPr>
      <xdr:spPr>
        <a:xfrm>
          <a:off x="16370300" y="11801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24524</xdr:rowOff>
    </xdr:from>
    <xdr:to>
      <xdr:col>86</xdr:col>
      <xdr:colOff>25400</xdr:colOff>
      <xdr:row>70</xdr:row>
      <xdr:rowOff>24524</xdr:rowOff>
    </xdr:to>
    <xdr:cxnSp macro="">
      <xdr:nvCxnSpPr>
        <xdr:cNvPr id="630" name="直線コネクタ 629"/>
        <xdr:cNvCxnSpPr/>
      </xdr:nvCxnSpPr>
      <xdr:spPr>
        <a:xfrm>
          <a:off x="16230600" y="12026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22017</xdr:rowOff>
    </xdr:from>
    <xdr:to>
      <xdr:col>85</xdr:col>
      <xdr:colOff>127000</xdr:colOff>
      <xdr:row>78</xdr:row>
      <xdr:rowOff>32814</xdr:rowOff>
    </xdr:to>
    <xdr:cxnSp macro="">
      <xdr:nvCxnSpPr>
        <xdr:cNvPr id="631" name="直線コネクタ 630"/>
        <xdr:cNvCxnSpPr/>
      </xdr:nvCxnSpPr>
      <xdr:spPr>
        <a:xfrm>
          <a:off x="15481300" y="13395117"/>
          <a:ext cx="838200" cy="10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88506</xdr:rowOff>
    </xdr:from>
    <xdr:ext cx="534377" cy="259045"/>
    <xdr:sp macro="" textlink="">
      <xdr:nvSpPr>
        <xdr:cNvPr id="632" name="公債費平均値テキスト"/>
        <xdr:cNvSpPr txBox="1"/>
      </xdr:nvSpPr>
      <xdr:spPr>
        <a:xfrm>
          <a:off x="16370300" y="127758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65629</xdr:rowOff>
    </xdr:from>
    <xdr:to>
      <xdr:col>85</xdr:col>
      <xdr:colOff>177800</xdr:colOff>
      <xdr:row>75</xdr:row>
      <xdr:rowOff>167229</xdr:rowOff>
    </xdr:to>
    <xdr:sp macro="" textlink="">
      <xdr:nvSpPr>
        <xdr:cNvPr id="633" name="フローチャート: 判断 632"/>
        <xdr:cNvSpPr/>
      </xdr:nvSpPr>
      <xdr:spPr>
        <a:xfrm>
          <a:off x="16268700" y="12924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4986</xdr:rowOff>
    </xdr:from>
    <xdr:to>
      <xdr:col>81</xdr:col>
      <xdr:colOff>50800</xdr:colOff>
      <xdr:row>78</xdr:row>
      <xdr:rowOff>22017</xdr:rowOff>
    </xdr:to>
    <xdr:cxnSp macro="">
      <xdr:nvCxnSpPr>
        <xdr:cNvPr id="634" name="直線コネクタ 633"/>
        <xdr:cNvCxnSpPr/>
      </xdr:nvCxnSpPr>
      <xdr:spPr>
        <a:xfrm>
          <a:off x="14592300" y="13378086"/>
          <a:ext cx="889000" cy="17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109619</xdr:rowOff>
    </xdr:from>
    <xdr:to>
      <xdr:col>81</xdr:col>
      <xdr:colOff>101600</xdr:colOff>
      <xdr:row>76</xdr:row>
      <xdr:rowOff>39768</xdr:rowOff>
    </xdr:to>
    <xdr:sp macro="" textlink="">
      <xdr:nvSpPr>
        <xdr:cNvPr id="635" name="フローチャート: 判断 634"/>
        <xdr:cNvSpPr/>
      </xdr:nvSpPr>
      <xdr:spPr>
        <a:xfrm>
          <a:off x="15430500" y="1296836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56296</xdr:rowOff>
    </xdr:from>
    <xdr:ext cx="534377" cy="259045"/>
    <xdr:sp macro="" textlink="">
      <xdr:nvSpPr>
        <xdr:cNvPr id="636" name="テキスト ボックス 635"/>
        <xdr:cNvSpPr txBox="1"/>
      </xdr:nvSpPr>
      <xdr:spPr>
        <a:xfrm>
          <a:off x="15214111" y="1274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165112</xdr:rowOff>
    </xdr:from>
    <xdr:to>
      <xdr:col>76</xdr:col>
      <xdr:colOff>114300</xdr:colOff>
      <xdr:row>78</xdr:row>
      <xdr:rowOff>4986</xdr:rowOff>
    </xdr:to>
    <xdr:cxnSp macro="">
      <xdr:nvCxnSpPr>
        <xdr:cNvPr id="637" name="直線コネクタ 636"/>
        <xdr:cNvCxnSpPr/>
      </xdr:nvCxnSpPr>
      <xdr:spPr>
        <a:xfrm>
          <a:off x="13703300" y="13366762"/>
          <a:ext cx="889000" cy="11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124356</xdr:rowOff>
    </xdr:from>
    <xdr:to>
      <xdr:col>76</xdr:col>
      <xdr:colOff>165100</xdr:colOff>
      <xdr:row>76</xdr:row>
      <xdr:rowOff>54505</xdr:rowOff>
    </xdr:to>
    <xdr:sp macro="" textlink="">
      <xdr:nvSpPr>
        <xdr:cNvPr id="638" name="フローチャート: 判断 637"/>
        <xdr:cNvSpPr/>
      </xdr:nvSpPr>
      <xdr:spPr>
        <a:xfrm>
          <a:off x="14541500" y="1298310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71033</xdr:rowOff>
    </xdr:from>
    <xdr:ext cx="534377" cy="259045"/>
    <xdr:sp macro="" textlink="">
      <xdr:nvSpPr>
        <xdr:cNvPr id="639" name="テキスト ボックス 638"/>
        <xdr:cNvSpPr txBox="1"/>
      </xdr:nvSpPr>
      <xdr:spPr>
        <a:xfrm>
          <a:off x="14325111" y="12758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150254</xdr:rowOff>
    </xdr:from>
    <xdr:to>
      <xdr:col>71</xdr:col>
      <xdr:colOff>177800</xdr:colOff>
      <xdr:row>77</xdr:row>
      <xdr:rowOff>165112</xdr:rowOff>
    </xdr:to>
    <xdr:cxnSp macro="">
      <xdr:nvCxnSpPr>
        <xdr:cNvPr id="640" name="直線コネクタ 639"/>
        <xdr:cNvCxnSpPr/>
      </xdr:nvCxnSpPr>
      <xdr:spPr>
        <a:xfrm>
          <a:off x="12814300" y="13351904"/>
          <a:ext cx="889000" cy="14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102662</xdr:rowOff>
    </xdr:from>
    <xdr:to>
      <xdr:col>72</xdr:col>
      <xdr:colOff>38100</xdr:colOff>
      <xdr:row>76</xdr:row>
      <xdr:rowOff>32812</xdr:rowOff>
    </xdr:to>
    <xdr:sp macro="" textlink="">
      <xdr:nvSpPr>
        <xdr:cNvPr id="641" name="フローチャート: 判断 640"/>
        <xdr:cNvSpPr/>
      </xdr:nvSpPr>
      <xdr:spPr>
        <a:xfrm>
          <a:off x="13652500" y="12961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49339</xdr:rowOff>
    </xdr:from>
    <xdr:ext cx="534377" cy="259045"/>
    <xdr:sp macro="" textlink="">
      <xdr:nvSpPr>
        <xdr:cNvPr id="642" name="テキスト ボックス 641"/>
        <xdr:cNvSpPr txBox="1"/>
      </xdr:nvSpPr>
      <xdr:spPr>
        <a:xfrm>
          <a:off x="13436111" y="12736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96436</xdr:rowOff>
    </xdr:from>
    <xdr:to>
      <xdr:col>67</xdr:col>
      <xdr:colOff>101600</xdr:colOff>
      <xdr:row>76</xdr:row>
      <xdr:rowOff>26586</xdr:rowOff>
    </xdr:to>
    <xdr:sp macro="" textlink="">
      <xdr:nvSpPr>
        <xdr:cNvPr id="643" name="フローチャート: 判断 642"/>
        <xdr:cNvSpPr/>
      </xdr:nvSpPr>
      <xdr:spPr>
        <a:xfrm>
          <a:off x="12763500" y="1295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43113</xdr:rowOff>
    </xdr:from>
    <xdr:ext cx="534377" cy="259045"/>
    <xdr:sp macro="" textlink="">
      <xdr:nvSpPr>
        <xdr:cNvPr id="644" name="テキスト ボックス 643"/>
        <xdr:cNvSpPr txBox="1"/>
      </xdr:nvSpPr>
      <xdr:spPr>
        <a:xfrm>
          <a:off x="12547111" y="12730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153464</xdr:rowOff>
    </xdr:from>
    <xdr:to>
      <xdr:col>85</xdr:col>
      <xdr:colOff>177800</xdr:colOff>
      <xdr:row>78</xdr:row>
      <xdr:rowOff>83614</xdr:rowOff>
    </xdr:to>
    <xdr:sp macro="" textlink="">
      <xdr:nvSpPr>
        <xdr:cNvPr id="650" name="楕円 649"/>
        <xdr:cNvSpPr/>
      </xdr:nvSpPr>
      <xdr:spPr>
        <a:xfrm>
          <a:off x="16268700" y="13355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68391</xdr:rowOff>
    </xdr:from>
    <xdr:ext cx="534377" cy="259045"/>
    <xdr:sp macro="" textlink="">
      <xdr:nvSpPr>
        <xdr:cNvPr id="651" name="公債費該当値テキスト"/>
        <xdr:cNvSpPr txBox="1"/>
      </xdr:nvSpPr>
      <xdr:spPr>
        <a:xfrm>
          <a:off x="16370300" y="13270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142667</xdr:rowOff>
    </xdr:from>
    <xdr:to>
      <xdr:col>81</xdr:col>
      <xdr:colOff>101600</xdr:colOff>
      <xdr:row>78</xdr:row>
      <xdr:rowOff>72817</xdr:rowOff>
    </xdr:to>
    <xdr:sp macro="" textlink="">
      <xdr:nvSpPr>
        <xdr:cNvPr id="652" name="楕円 651"/>
        <xdr:cNvSpPr/>
      </xdr:nvSpPr>
      <xdr:spPr>
        <a:xfrm>
          <a:off x="15430500" y="13344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63944</xdr:rowOff>
    </xdr:from>
    <xdr:ext cx="534377" cy="259045"/>
    <xdr:sp macro="" textlink="">
      <xdr:nvSpPr>
        <xdr:cNvPr id="653" name="テキスト ボックス 652"/>
        <xdr:cNvSpPr txBox="1"/>
      </xdr:nvSpPr>
      <xdr:spPr>
        <a:xfrm>
          <a:off x="15214111" y="13437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125636</xdr:rowOff>
    </xdr:from>
    <xdr:to>
      <xdr:col>76</xdr:col>
      <xdr:colOff>165100</xdr:colOff>
      <xdr:row>78</xdr:row>
      <xdr:rowOff>55786</xdr:rowOff>
    </xdr:to>
    <xdr:sp macro="" textlink="">
      <xdr:nvSpPr>
        <xdr:cNvPr id="654" name="楕円 653"/>
        <xdr:cNvSpPr/>
      </xdr:nvSpPr>
      <xdr:spPr>
        <a:xfrm>
          <a:off x="14541500" y="1332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46913</xdr:rowOff>
    </xdr:from>
    <xdr:ext cx="534377" cy="259045"/>
    <xdr:sp macro="" textlink="">
      <xdr:nvSpPr>
        <xdr:cNvPr id="655" name="テキスト ボックス 654"/>
        <xdr:cNvSpPr txBox="1"/>
      </xdr:nvSpPr>
      <xdr:spPr>
        <a:xfrm>
          <a:off x="14325111" y="1342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114312</xdr:rowOff>
    </xdr:from>
    <xdr:to>
      <xdr:col>72</xdr:col>
      <xdr:colOff>38100</xdr:colOff>
      <xdr:row>78</xdr:row>
      <xdr:rowOff>44462</xdr:rowOff>
    </xdr:to>
    <xdr:sp macro="" textlink="">
      <xdr:nvSpPr>
        <xdr:cNvPr id="656" name="楕円 655"/>
        <xdr:cNvSpPr/>
      </xdr:nvSpPr>
      <xdr:spPr>
        <a:xfrm>
          <a:off x="13652500" y="13315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35589</xdr:rowOff>
    </xdr:from>
    <xdr:ext cx="534377" cy="259045"/>
    <xdr:sp macro="" textlink="">
      <xdr:nvSpPr>
        <xdr:cNvPr id="657" name="テキスト ボックス 656"/>
        <xdr:cNvSpPr txBox="1"/>
      </xdr:nvSpPr>
      <xdr:spPr>
        <a:xfrm>
          <a:off x="13436111" y="13408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99454</xdr:rowOff>
    </xdr:from>
    <xdr:to>
      <xdr:col>67</xdr:col>
      <xdr:colOff>101600</xdr:colOff>
      <xdr:row>78</xdr:row>
      <xdr:rowOff>29604</xdr:rowOff>
    </xdr:to>
    <xdr:sp macro="" textlink="">
      <xdr:nvSpPr>
        <xdr:cNvPr id="658" name="楕円 657"/>
        <xdr:cNvSpPr/>
      </xdr:nvSpPr>
      <xdr:spPr>
        <a:xfrm>
          <a:off x="12763500" y="1330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20731</xdr:rowOff>
    </xdr:from>
    <xdr:ext cx="534377" cy="259045"/>
    <xdr:sp macro="" textlink="">
      <xdr:nvSpPr>
        <xdr:cNvPr id="659" name="テキスト ボックス 658"/>
        <xdr:cNvSpPr txBox="1"/>
      </xdr:nvSpPr>
      <xdr:spPr>
        <a:xfrm>
          <a:off x="12547111" y="13393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5" name="テキスト ボックス 67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7" name="テキスト ボックス 67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85347</xdr:rowOff>
    </xdr:from>
    <xdr:to>
      <xdr:col>85</xdr:col>
      <xdr:colOff>126364</xdr:colOff>
      <xdr:row>99</xdr:row>
      <xdr:rowOff>5412</xdr:rowOff>
    </xdr:to>
    <xdr:cxnSp macro="">
      <xdr:nvCxnSpPr>
        <xdr:cNvPr id="683" name="直線コネクタ 682"/>
        <xdr:cNvCxnSpPr/>
      </xdr:nvCxnSpPr>
      <xdr:spPr>
        <a:xfrm flipV="1">
          <a:off x="16317595" y="15687297"/>
          <a:ext cx="1269" cy="1291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9239</xdr:rowOff>
    </xdr:from>
    <xdr:ext cx="469744" cy="259045"/>
    <xdr:sp macro="" textlink="">
      <xdr:nvSpPr>
        <xdr:cNvPr id="684" name="積立金最小値テキスト"/>
        <xdr:cNvSpPr txBox="1"/>
      </xdr:nvSpPr>
      <xdr:spPr>
        <a:xfrm>
          <a:off x="16370300" y="16982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5412</xdr:rowOff>
    </xdr:from>
    <xdr:to>
      <xdr:col>86</xdr:col>
      <xdr:colOff>25400</xdr:colOff>
      <xdr:row>99</xdr:row>
      <xdr:rowOff>5412</xdr:rowOff>
    </xdr:to>
    <xdr:cxnSp macro="">
      <xdr:nvCxnSpPr>
        <xdr:cNvPr id="685" name="直線コネクタ 684"/>
        <xdr:cNvCxnSpPr/>
      </xdr:nvCxnSpPr>
      <xdr:spPr>
        <a:xfrm>
          <a:off x="16230600" y="16978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32024</xdr:rowOff>
    </xdr:from>
    <xdr:ext cx="599010" cy="259045"/>
    <xdr:sp macro="" textlink="">
      <xdr:nvSpPr>
        <xdr:cNvPr id="686" name="積立金最大値テキスト"/>
        <xdr:cNvSpPr txBox="1"/>
      </xdr:nvSpPr>
      <xdr:spPr>
        <a:xfrm>
          <a:off x="16370300" y="15462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85347</xdr:rowOff>
    </xdr:from>
    <xdr:to>
      <xdr:col>86</xdr:col>
      <xdr:colOff>25400</xdr:colOff>
      <xdr:row>91</xdr:row>
      <xdr:rowOff>85347</xdr:rowOff>
    </xdr:to>
    <xdr:cxnSp macro="">
      <xdr:nvCxnSpPr>
        <xdr:cNvPr id="687" name="直線コネクタ 686"/>
        <xdr:cNvCxnSpPr/>
      </xdr:nvCxnSpPr>
      <xdr:spPr>
        <a:xfrm>
          <a:off x="16230600" y="15687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84699</xdr:rowOff>
    </xdr:from>
    <xdr:to>
      <xdr:col>85</xdr:col>
      <xdr:colOff>127000</xdr:colOff>
      <xdr:row>98</xdr:row>
      <xdr:rowOff>71013</xdr:rowOff>
    </xdr:to>
    <xdr:cxnSp macro="">
      <xdr:nvCxnSpPr>
        <xdr:cNvPr id="688" name="直線コネクタ 687"/>
        <xdr:cNvCxnSpPr/>
      </xdr:nvCxnSpPr>
      <xdr:spPr>
        <a:xfrm flipV="1">
          <a:off x="15481300" y="16715349"/>
          <a:ext cx="838200" cy="157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54083</xdr:rowOff>
    </xdr:from>
    <xdr:ext cx="534377" cy="259045"/>
    <xdr:sp macro="" textlink="">
      <xdr:nvSpPr>
        <xdr:cNvPr id="689" name="積立金平均値テキスト"/>
        <xdr:cNvSpPr txBox="1"/>
      </xdr:nvSpPr>
      <xdr:spPr>
        <a:xfrm>
          <a:off x="16370300" y="166847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75656</xdr:rowOff>
    </xdr:from>
    <xdr:to>
      <xdr:col>85</xdr:col>
      <xdr:colOff>177800</xdr:colOff>
      <xdr:row>98</xdr:row>
      <xdr:rowOff>5806</xdr:rowOff>
    </xdr:to>
    <xdr:sp macro="" textlink="">
      <xdr:nvSpPr>
        <xdr:cNvPr id="690" name="フローチャート: 判断 689"/>
        <xdr:cNvSpPr/>
      </xdr:nvSpPr>
      <xdr:spPr>
        <a:xfrm>
          <a:off x="16268700" y="1670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170599</xdr:rowOff>
    </xdr:from>
    <xdr:to>
      <xdr:col>81</xdr:col>
      <xdr:colOff>50800</xdr:colOff>
      <xdr:row>98</xdr:row>
      <xdr:rowOff>71013</xdr:rowOff>
    </xdr:to>
    <xdr:cxnSp macro="">
      <xdr:nvCxnSpPr>
        <xdr:cNvPr id="691" name="直線コネクタ 690"/>
        <xdr:cNvCxnSpPr/>
      </xdr:nvCxnSpPr>
      <xdr:spPr>
        <a:xfrm>
          <a:off x="14592300" y="16801249"/>
          <a:ext cx="889000" cy="71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75261</xdr:rowOff>
    </xdr:from>
    <xdr:to>
      <xdr:col>81</xdr:col>
      <xdr:colOff>101600</xdr:colOff>
      <xdr:row>98</xdr:row>
      <xdr:rowOff>5411</xdr:rowOff>
    </xdr:to>
    <xdr:sp macro="" textlink="">
      <xdr:nvSpPr>
        <xdr:cNvPr id="692" name="フローチャート: 判断 691"/>
        <xdr:cNvSpPr/>
      </xdr:nvSpPr>
      <xdr:spPr>
        <a:xfrm>
          <a:off x="15430500" y="16705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21938</xdr:rowOff>
    </xdr:from>
    <xdr:ext cx="534377" cy="259045"/>
    <xdr:sp macro="" textlink="">
      <xdr:nvSpPr>
        <xdr:cNvPr id="693" name="テキスト ボックス 692"/>
        <xdr:cNvSpPr txBox="1"/>
      </xdr:nvSpPr>
      <xdr:spPr>
        <a:xfrm>
          <a:off x="15214111" y="16481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170599</xdr:rowOff>
    </xdr:from>
    <xdr:to>
      <xdr:col>76</xdr:col>
      <xdr:colOff>114300</xdr:colOff>
      <xdr:row>98</xdr:row>
      <xdr:rowOff>76415</xdr:rowOff>
    </xdr:to>
    <xdr:cxnSp macro="">
      <xdr:nvCxnSpPr>
        <xdr:cNvPr id="694" name="直線コネクタ 693"/>
        <xdr:cNvCxnSpPr/>
      </xdr:nvCxnSpPr>
      <xdr:spPr>
        <a:xfrm flipV="1">
          <a:off x="13703300" y="16801249"/>
          <a:ext cx="889000" cy="77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3442</xdr:rowOff>
    </xdr:from>
    <xdr:to>
      <xdr:col>76</xdr:col>
      <xdr:colOff>165100</xdr:colOff>
      <xdr:row>97</xdr:row>
      <xdr:rowOff>105042</xdr:rowOff>
    </xdr:to>
    <xdr:sp macro="" textlink="">
      <xdr:nvSpPr>
        <xdr:cNvPr id="695" name="フローチャート: 判断 694"/>
        <xdr:cNvSpPr/>
      </xdr:nvSpPr>
      <xdr:spPr>
        <a:xfrm>
          <a:off x="14541500" y="1663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121569</xdr:rowOff>
    </xdr:from>
    <xdr:ext cx="534377" cy="259045"/>
    <xdr:sp macro="" textlink="">
      <xdr:nvSpPr>
        <xdr:cNvPr id="696" name="テキスト ボックス 695"/>
        <xdr:cNvSpPr txBox="1"/>
      </xdr:nvSpPr>
      <xdr:spPr>
        <a:xfrm>
          <a:off x="14325111" y="16409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76415</xdr:rowOff>
    </xdr:from>
    <xdr:to>
      <xdr:col>71</xdr:col>
      <xdr:colOff>177800</xdr:colOff>
      <xdr:row>98</xdr:row>
      <xdr:rowOff>82375</xdr:rowOff>
    </xdr:to>
    <xdr:cxnSp macro="">
      <xdr:nvCxnSpPr>
        <xdr:cNvPr id="697" name="直線コネクタ 696"/>
        <xdr:cNvCxnSpPr/>
      </xdr:nvCxnSpPr>
      <xdr:spPr>
        <a:xfrm flipV="1">
          <a:off x="12814300" y="16878515"/>
          <a:ext cx="889000" cy="5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84336</xdr:rowOff>
    </xdr:from>
    <xdr:to>
      <xdr:col>72</xdr:col>
      <xdr:colOff>38100</xdr:colOff>
      <xdr:row>98</xdr:row>
      <xdr:rowOff>14486</xdr:rowOff>
    </xdr:to>
    <xdr:sp macro="" textlink="">
      <xdr:nvSpPr>
        <xdr:cNvPr id="698" name="フローチャート: 判断 697"/>
        <xdr:cNvSpPr/>
      </xdr:nvSpPr>
      <xdr:spPr>
        <a:xfrm>
          <a:off x="13652500" y="1671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31013</xdr:rowOff>
    </xdr:from>
    <xdr:ext cx="534377" cy="259045"/>
    <xdr:sp macro="" textlink="">
      <xdr:nvSpPr>
        <xdr:cNvPr id="699" name="テキスト ボックス 698"/>
        <xdr:cNvSpPr txBox="1"/>
      </xdr:nvSpPr>
      <xdr:spPr>
        <a:xfrm>
          <a:off x="13436111" y="16490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86613</xdr:rowOff>
    </xdr:from>
    <xdr:to>
      <xdr:col>67</xdr:col>
      <xdr:colOff>101600</xdr:colOff>
      <xdr:row>98</xdr:row>
      <xdr:rowOff>16763</xdr:rowOff>
    </xdr:to>
    <xdr:sp macro="" textlink="">
      <xdr:nvSpPr>
        <xdr:cNvPr id="700" name="フローチャート: 判断 699"/>
        <xdr:cNvSpPr/>
      </xdr:nvSpPr>
      <xdr:spPr>
        <a:xfrm>
          <a:off x="12763500" y="1671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33290</xdr:rowOff>
    </xdr:from>
    <xdr:ext cx="534377" cy="259045"/>
    <xdr:sp macro="" textlink="">
      <xdr:nvSpPr>
        <xdr:cNvPr id="701" name="テキスト ボックス 700"/>
        <xdr:cNvSpPr txBox="1"/>
      </xdr:nvSpPr>
      <xdr:spPr>
        <a:xfrm>
          <a:off x="12547111" y="16492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33899</xdr:rowOff>
    </xdr:from>
    <xdr:to>
      <xdr:col>85</xdr:col>
      <xdr:colOff>177800</xdr:colOff>
      <xdr:row>97</xdr:row>
      <xdr:rowOff>135499</xdr:rowOff>
    </xdr:to>
    <xdr:sp macro="" textlink="">
      <xdr:nvSpPr>
        <xdr:cNvPr id="707" name="楕円 706"/>
        <xdr:cNvSpPr/>
      </xdr:nvSpPr>
      <xdr:spPr>
        <a:xfrm>
          <a:off x="16268700" y="16664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56776</xdr:rowOff>
    </xdr:from>
    <xdr:ext cx="534377" cy="259045"/>
    <xdr:sp macro="" textlink="">
      <xdr:nvSpPr>
        <xdr:cNvPr id="708" name="積立金該当値テキスト"/>
        <xdr:cNvSpPr txBox="1"/>
      </xdr:nvSpPr>
      <xdr:spPr>
        <a:xfrm>
          <a:off x="16370300" y="16515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20213</xdr:rowOff>
    </xdr:from>
    <xdr:to>
      <xdr:col>81</xdr:col>
      <xdr:colOff>101600</xdr:colOff>
      <xdr:row>98</xdr:row>
      <xdr:rowOff>121813</xdr:rowOff>
    </xdr:to>
    <xdr:sp macro="" textlink="">
      <xdr:nvSpPr>
        <xdr:cNvPr id="709" name="楕円 708"/>
        <xdr:cNvSpPr/>
      </xdr:nvSpPr>
      <xdr:spPr>
        <a:xfrm>
          <a:off x="15430500" y="16822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112940</xdr:rowOff>
    </xdr:from>
    <xdr:ext cx="534377" cy="259045"/>
    <xdr:sp macro="" textlink="">
      <xdr:nvSpPr>
        <xdr:cNvPr id="710" name="テキスト ボックス 709"/>
        <xdr:cNvSpPr txBox="1"/>
      </xdr:nvSpPr>
      <xdr:spPr>
        <a:xfrm>
          <a:off x="15214111" y="16915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119799</xdr:rowOff>
    </xdr:from>
    <xdr:to>
      <xdr:col>76</xdr:col>
      <xdr:colOff>165100</xdr:colOff>
      <xdr:row>98</xdr:row>
      <xdr:rowOff>49949</xdr:rowOff>
    </xdr:to>
    <xdr:sp macro="" textlink="">
      <xdr:nvSpPr>
        <xdr:cNvPr id="711" name="楕円 710"/>
        <xdr:cNvSpPr/>
      </xdr:nvSpPr>
      <xdr:spPr>
        <a:xfrm>
          <a:off x="14541500" y="1675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41076</xdr:rowOff>
    </xdr:from>
    <xdr:ext cx="534377" cy="259045"/>
    <xdr:sp macro="" textlink="">
      <xdr:nvSpPr>
        <xdr:cNvPr id="712" name="テキスト ボックス 711"/>
        <xdr:cNvSpPr txBox="1"/>
      </xdr:nvSpPr>
      <xdr:spPr>
        <a:xfrm>
          <a:off x="14325111" y="16843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25615</xdr:rowOff>
    </xdr:from>
    <xdr:to>
      <xdr:col>72</xdr:col>
      <xdr:colOff>38100</xdr:colOff>
      <xdr:row>98</xdr:row>
      <xdr:rowOff>127215</xdr:rowOff>
    </xdr:to>
    <xdr:sp macro="" textlink="">
      <xdr:nvSpPr>
        <xdr:cNvPr id="713" name="楕円 712"/>
        <xdr:cNvSpPr/>
      </xdr:nvSpPr>
      <xdr:spPr>
        <a:xfrm>
          <a:off x="13652500" y="1682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118342</xdr:rowOff>
    </xdr:from>
    <xdr:ext cx="534377" cy="259045"/>
    <xdr:sp macro="" textlink="">
      <xdr:nvSpPr>
        <xdr:cNvPr id="714" name="テキスト ボックス 713"/>
        <xdr:cNvSpPr txBox="1"/>
      </xdr:nvSpPr>
      <xdr:spPr>
        <a:xfrm>
          <a:off x="13436111" y="1692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31575</xdr:rowOff>
    </xdr:from>
    <xdr:to>
      <xdr:col>67</xdr:col>
      <xdr:colOff>101600</xdr:colOff>
      <xdr:row>98</xdr:row>
      <xdr:rowOff>133175</xdr:rowOff>
    </xdr:to>
    <xdr:sp macro="" textlink="">
      <xdr:nvSpPr>
        <xdr:cNvPr id="715" name="楕円 714"/>
        <xdr:cNvSpPr/>
      </xdr:nvSpPr>
      <xdr:spPr>
        <a:xfrm>
          <a:off x="12763500" y="1683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124302</xdr:rowOff>
    </xdr:from>
    <xdr:ext cx="534377" cy="259045"/>
    <xdr:sp macro="" textlink="">
      <xdr:nvSpPr>
        <xdr:cNvPr id="716" name="テキスト ボックス 715"/>
        <xdr:cNvSpPr txBox="1"/>
      </xdr:nvSpPr>
      <xdr:spPr>
        <a:xfrm>
          <a:off x="12547111" y="16926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0" name="テキスト ボックス 729"/>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2" name="テキスト ボックス 731"/>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4" name="テキスト ボックス 733"/>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128544</xdr:rowOff>
    </xdr:from>
    <xdr:to>
      <xdr:col>116</xdr:col>
      <xdr:colOff>62864</xdr:colOff>
      <xdr:row>38</xdr:row>
      <xdr:rowOff>139700</xdr:rowOff>
    </xdr:to>
    <xdr:cxnSp macro="">
      <xdr:nvCxnSpPr>
        <xdr:cNvPr id="738" name="直線コネクタ 737"/>
        <xdr:cNvCxnSpPr/>
      </xdr:nvCxnSpPr>
      <xdr:spPr>
        <a:xfrm flipV="1">
          <a:off x="22159595" y="5272044"/>
          <a:ext cx="1269" cy="1382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9"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75221</xdr:rowOff>
    </xdr:from>
    <xdr:ext cx="534377" cy="259045"/>
    <xdr:sp macro="" textlink="">
      <xdr:nvSpPr>
        <xdr:cNvPr id="741" name="投資及び出資金最大値テキスト"/>
        <xdr:cNvSpPr txBox="1"/>
      </xdr:nvSpPr>
      <xdr:spPr>
        <a:xfrm>
          <a:off x="22212300" y="5047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128544</xdr:rowOff>
    </xdr:from>
    <xdr:to>
      <xdr:col>116</xdr:col>
      <xdr:colOff>152400</xdr:colOff>
      <xdr:row>30</xdr:row>
      <xdr:rowOff>128544</xdr:rowOff>
    </xdr:to>
    <xdr:cxnSp macro="">
      <xdr:nvCxnSpPr>
        <xdr:cNvPr id="742" name="直線コネクタ 741"/>
        <xdr:cNvCxnSpPr/>
      </xdr:nvCxnSpPr>
      <xdr:spPr>
        <a:xfrm>
          <a:off x="22072600" y="5272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12930</xdr:rowOff>
    </xdr:from>
    <xdr:ext cx="469744" cy="259045"/>
    <xdr:sp macro="" textlink="">
      <xdr:nvSpPr>
        <xdr:cNvPr id="744" name="投資及び出資金平均値テキスト"/>
        <xdr:cNvSpPr txBox="1"/>
      </xdr:nvSpPr>
      <xdr:spPr>
        <a:xfrm>
          <a:off x="22212300" y="61851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161503</xdr:rowOff>
    </xdr:from>
    <xdr:to>
      <xdr:col>116</xdr:col>
      <xdr:colOff>114300</xdr:colOff>
      <xdr:row>37</xdr:row>
      <xdr:rowOff>91653</xdr:rowOff>
    </xdr:to>
    <xdr:sp macro="" textlink="">
      <xdr:nvSpPr>
        <xdr:cNvPr id="745" name="フローチャート: 判断 744"/>
        <xdr:cNvSpPr/>
      </xdr:nvSpPr>
      <xdr:spPr>
        <a:xfrm>
          <a:off x="22110700" y="633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109616</xdr:rowOff>
    </xdr:from>
    <xdr:to>
      <xdr:col>111</xdr:col>
      <xdr:colOff>177800</xdr:colOff>
      <xdr:row>38</xdr:row>
      <xdr:rowOff>139700</xdr:rowOff>
    </xdr:to>
    <xdr:cxnSp macro="">
      <xdr:nvCxnSpPr>
        <xdr:cNvPr id="746" name="直線コネクタ 745"/>
        <xdr:cNvCxnSpPr/>
      </xdr:nvCxnSpPr>
      <xdr:spPr>
        <a:xfrm>
          <a:off x="20434300" y="6453266"/>
          <a:ext cx="889000" cy="201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11085</xdr:rowOff>
    </xdr:from>
    <xdr:to>
      <xdr:col>112</xdr:col>
      <xdr:colOff>38100</xdr:colOff>
      <xdr:row>36</xdr:row>
      <xdr:rowOff>112685</xdr:rowOff>
    </xdr:to>
    <xdr:sp macro="" textlink="">
      <xdr:nvSpPr>
        <xdr:cNvPr id="747" name="フローチャート: 判断 746"/>
        <xdr:cNvSpPr/>
      </xdr:nvSpPr>
      <xdr:spPr>
        <a:xfrm>
          <a:off x="21272500" y="6183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129212</xdr:rowOff>
    </xdr:from>
    <xdr:ext cx="469744" cy="259045"/>
    <xdr:sp macro="" textlink="">
      <xdr:nvSpPr>
        <xdr:cNvPr id="748" name="テキスト ボックス 747"/>
        <xdr:cNvSpPr txBox="1"/>
      </xdr:nvSpPr>
      <xdr:spPr>
        <a:xfrm>
          <a:off x="21088428" y="5958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109616</xdr:rowOff>
    </xdr:from>
    <xdr:to>
      <xdr:col>107</xdr:col>
      <xdr:colOff>50800</xdr:colOff>
      <xdr:row>38</xdr:row>
      <xdr:rowOff>110713</xdr:rowOff>
    </xdr:to>
    <xdr:cxnSp macro="">
      <xdr:nvCxnSpPr>
        <xdr:cNvPr id="749" name="直線コネクタ 748"/>
        <xdr:cNvCxnSpPr/>
      </xdr:nvCxnSpPr>
      <xdr:spPr>
        <a:xfrm flipV="1">
          <a:off x="19545300" y="6453266"/>
          <a:ext cx="889000" cy="17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113955</xdr:rowOff>
    </xdr:from>
    <xdr:to>
      <xdr:col>107</xdr:col>
      <xdr:colOff>101600</xdr:colOff>
      <xdr:row>37</xdr:row>
      <xdr:rowOff>44105</xdr:rowOff>
    </xdr:to>
    <xdr:sp macro="" textlink="">
      <xdr:nvSpPr>
        <xdr:cNvPr id="750" name="フローチャート: 判断 749"/>
        <xdr:cNvSpPr/>
      </xdr:nvSpPr>
      <xdr:spPr>
        <a:xfrm>
          <a:off x="20383500" y="6286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60632</xdr:rowOff>
    </xdr:from>
    <xdr:ext cx="469744" cy="259045"/>
    <xdr:sp macro="" textlink="">
      <xdr:nvSpPr>
        <xdr:cNvPr id="751" name="テキスト ボックス 750"/>
        <xdr:cNvSpPr txBox="1"/>
      </xdr:nvSpPr>
      <xdr:spPr>
        <a:xfrm>
          <a:off x="20199428" y="6061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110713</xdr:rowOff>
    </xdr:from>
    <xdr:to>
      <xdr:col>102</xdr:col>
      <xdr:colOff>114300</xdr:colOff>
      <xdr:row>38</xdr:row>
      <xdr:rowOff>139700</xdr:rowOff>
    </xdr:to>
    <xdr:cxnSp macro="">
      <xdr:nvCxnSpPr>
        <xdr:cNvPr id="752" name="直線コネクタ 751"/>
        <xdr:cNvCxnSpPr/>
      </xdr:nvCxnSpPr>
      <xdr:spPr>
        <a:xfrm flipV="1">
          <a:off x="18656300" y="6625813"/>
          <a:ext cx="889000" cy="2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164429</xdr:rowOff>
    </xdr:from>
    <xdr:to>
      <xdr:col>102</xdr:col>
      <xdr:colOff>165100</xdr:colOff>
      <xdr:row>37</xdr:row>
      <xdr:rowOff>94579</xdr:rowOff>
    </xdr:to>
    <xdr:sp macro="" textlink="">
      <xdr:nvSpPr>
        <xdr:cNvPr id="753" name="フローチャート: 判断 752"/>
        <xdr:cNvSpPr/>
      </xdr:nvSpPr>
      <xdr:spPr>
        <a:xfrm>
          <a:off x="19494500" y="633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111106</xdr:rowOff>
    </xdr:from>
    <xdr:ext cx="469744" cy="259045"/>
    <xdr:sp macro="" textlink="">
      <xdr:nvSpPr>
        <xdr:cNvPr id="754" name="テキスト ボックス 753"/>
        <xdr:cNvSpPr txBox="1"/>
      </xdr:nvSpPr>
      <xdr:spPr>
        <a:xfrm>
          <a:off x="19310428" y="6111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52873</xdr:rowOff>
    </xdr:from>
    <xdr:to>
      <xdr:col>98</xdr:col>
      <xdr:colOff>38100</xdr:colOff>
      <xdr:row>37</xdr:row>
      <xdr:rowOff>154473</xdr:rowOff>
    </xdr:to>
    <xdr:sp macro="" textlink="">
      <xdr:nvSpPr>
        <xdr:cNvPr id="755" name="フローチャート: 判断 754"/>
        <xdr:cNvSpPr/>
      </xdr:nvSpPr>
      <xdr:spPr>
        <a:xfrm>
          <a:off x="18605500" y="639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171000</xdr:rowOff>
    </xdr:from>
    <xdr:ext cx="469744" cy="259045"/>
    <xdr:sp macro="" textlink="">
      <xdr:nvSpPr>
        <xdr:cNvPr id="756" name="テキスト ボックス 755"/>
        <xdr:cNvSpPr txBox="1"/>
      </xdr:nvSpPr>
      <xdr:spPr>
        <a:xfrm>
          <a:off x="18421428" y="6171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3"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58816</xdr:rowOff>
    </xdr:from>
    <xdr:to>
      <xdr:col>107</xdr:col>
      <xdr:colOff>101600</xdr:colOff>
      <xdr:row>37</xdr:row>
      <xdr:rowOff>160417</xdr:rowOff>
    </xdr:to>
    <xdr:sp macro="" textlink="">
      <xdr:nvSpPr>
        <xdr:cNvPr id="766" name="楕円 765"/>
        <xdr:cNvSpPr/>
      </xdr:nvSpPr>
      <xdr:spPr>
        <a:xfrm>
          <a:off x="20383500" y="640246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151544</xdr:rowOff>
    </xdr:from>
    <xdr:ext cx="469744" cy="259045"/>
    <xdr:sp macro="" textlink="">
      <xdr:nvSpPr>
        <xdr:cNvPr id="767" name="テキスト ボックス 766"/>
        <xdr:cNvSpPr txBox="1"/>
      </xdr:nvSpPr>
      <xdr:spPr>
        <a:xfrm>
          <a:off x="20199428" y="6495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59913</xdr:rowOff>
    </xdr:from>
    <xdr:to>
      <xdr:col>102</xdr:col>
      <xdr:colOff>165100</xdr:colOff>
      <xdr:row>38</xdr:row>
      <xdr:rowOff>161513</xdr:rowOff>
    </xdr:to>
    <xdr:sp macro="" textlink="">
      <xdr:nvSpPr>
        <xdr:cNvPr id="768" name="楕円 767"/>
        <xdr:cNvSpPr/>
      </xdr:nvSpPr>
      <xdr:spPr>
        <a:xfrm>
          <a:off x="19494500" y="657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152640</xdr:rowOff>
    </xdr:from>
    <xdr:ext cx="378565" cy="259045"/>
    <xdr:sp macro="" textlink="">
      <xdr:nvSpPr>
        <xdr:cNvPr id="769" name="テキスト ボックス 768"/>
        <xdr:cNvSpPr txBox="1"/>
      </xdr:nvSpPr>
      <xdr:spPr>
        <a:xfrm>
          <a:off x="19356017" y="66677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2" name="直線コネクタ 781"/>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3" name="テキスト ボックス 782"/>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4" name="直線コネクタ 783"/>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5" name="テキスト ボックス 784"/>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6" name="直線コネクタ 785"/>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7" name="テキスト ボックス 786"/>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8" name="直線コネクタ 787"/>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9" name="テキスト ボックス 788"/>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0" name="直線コネクタ 789"/>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1" name="テキスト ボックス 790"/>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2" name="直線コネクタ 791"/>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3" name="テキスト ボックス 792"/>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61650</xdr:rowOff>
    </xdr:from>
    <xdr:to>
      <xdr:col>116</xdr:col>
      <xdr:colOff>62864</xdr:colOff>
      <xdr:row>59</xdr:row>
      <xdr:rowOff>98878</xdr:rowOff>
    </xdr:to>
    <xdr:cxnSp macro="">
      <xdr:nvCxnSpPr>
        <xdr:cNvPr id="797" name="直線コネクタ 796"/>
        <xdr:cNvCxnSpPr/>
      </xdr:nvCxnSpPr>
      <xdr:spPr>
        <a:xfrm flipV="1">
          <a:off x="22159595" y="8805600"/>
          <a:ext cx="1269" cy="1408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8"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9" name="直線コネクタ 798"/>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8327</xdr:rowOff>
    </xdr:from>
    <xdr:ext cx="534377" cy="259045"/>
    <xdr:sp macro="" textlink="">
      <xdr:nvSpPr>
        <xdr:cNvPr id="800" name="貸付金最大値テキスト"/>
        <xdr:cNvSpPr txBox="1"/>
      </xdr:nvSpPr>
      <xdr:spPr>
        <a:xfrm>
          <a:off x="22212300" y="8580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61650</xdr:rowOff>
    </xdr:from>
    <xdr:to>
      <xdr:col>116</xdr:col>
      <xdr:colOff>152400</xdr:colOff>
      <xdr:row>51</xdr:row>
      <xdr:rowOff>61650</xdr:rowOff>
    </xdr:to>
    <xdr:cxnSp macro="">
      <xdr:nvCxnSpPr>
        <xdr:cNvPr id="801" name="直線コネクタ 800"/>
        <xdr:cNvCxnSpPr/>
      </xdr:nvCxnSpPr>
      <xdr:spPr>
        <a:xfrm>
          <a:off x="22072600" y="880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169842</xdr:rowOff>
    </xdr:from>
    <xdr:to>
      <xdr:col>116</xdr:col>
      <xdr:colOff>63500</xdr:colOff>
      <xdr:row>58</xdr:row>
      <xdr:rowOff>103810</xdr:rowOff>
    </xdr:to>
    <xdr:cxnSp macro="">
      <xdr:nvCxnSpPr>
        <xdr:cNvPr id="802" name="直線コネクタ 801"/>
        <xdr:cNvCxnSpPr/>
      </xdr:nvCxnSpPr>
      <xdr:spPr>
        <a:xfrm flipV="1">
          <a:off x="21323300" y="9942492"/>
          <a:ext cx="838200" cy="105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42246</xdr:rowOff>
    </xdr:from>
    <xdr:ext cx="469744" cy="259045"/>
    <xdr:sp macro="" textlink="">
      <xdr:nvSpPr>
        <xdr:cNvPr id="803" name="貸付金平均値テキスト"/>
        <xdr:cNvSpPr txBox="1"/>
      </xdr:nvSpPr>
      <xdr:spPr>
        <a:xfrm>
          <a:off x="22212300" y="99863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63819</xdr:rowOff>
    </xdr:from>
    <xdr:to>
      <xdr:col>116</xdr:col>
      <xdr:colOff>114300</xdr:colOff>
      <xdr:row>58</xdr:row>
      <xdr:rowOff>165419</xdr:rowOff>
    </xdr:to>
    <xdr:sp macro="" textlink="">
      <xdr:nvSpPr>
        <xdr:cNvPr id="804" name="フローチャート: 判断 803"/>
        <xdr:cNvSpPr/>
      </xdr:nvSpPr>
      <xdr:spPr>
        <a:xfrm>
          <a:off x="22110700" y="1000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103679</xdr:rowOff>
    </xdr:from>
    <xdr:to>
      <xdr:col>111</xdr:col>
      <xdr:colOff>177800</xdr:colOff>
      <xdr:row>58</xdr:row>
      <xdr:rowOff>103810</xdr:rowOff>
    </xdr:to>
    <xdr:cxnSp macro="">
      <xdr:nvCxnSpPr>
        <xdr:cNvPr id="805" name="直線コネクタ 804"/>
        <xdr:cNvCxnSpPr/>
      </xdr:nvCxnSpPr>
      <xdr:spPr>
        <a:xfrm>
          <a:off x="20434300" y="10047779"/>
          <a:ext cx="889000" cy="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115189</xdr:rowOff>
    </xdr:from>
    <xdr:to>
      <xdr:col>112</xdr:col>
      <xdr:colOff>38100</xdr:colOff>
      <xdr:row>59</xdr:row>
      <xdr:rowOff>45339</xdr:rowOff>
    </xdr:to>
    <xdr:sp macro="" textlink="">
      <xdr:nvSpPr>
        <xdr:cNvPr id="806" name="フローチャート: 判断 805"/>
        <xdr:cNvSpPr/>
      </xdr:nvSpPr>
      <xdr:spPr>
        <a:xfrm>
          <a:off x="21272500" y="1005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36466</xdr:rowOff>
    </xdr:from>
    <xdr:ext cx="469744" cy="259045"/>
    <xdr:sp macro="" textlink="">
      <xdr:nvSpPr>
        <xdr:cNvPr id="807" name="テキスト ボックス 806"/>
        <xdr:cNvSpPr txBox="1"/>
      </xdr:nvSpPr>
      <xdr:spPr>
        <a:xfrm>
          <a:off x="21088428" y="10152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103679</xdr:rowOff>
    </xdr:from>
    <xdr:to>
      <xdr:col>107</xdr:col>
      <xdr:colOff>50800</xdr:colOff>
      <xdr:row>58</xdr:row>
      <xdr:rowOff>104790</xdr:rowOff>
    </xdr:to>
    <xdr:cxnSp macro="">
      <xdr:nvCxnSpPr>
        <xdr:cNvPr id="808" name="直線コネクタ 807"/>
        <xdr:cNvCxnSpPr/>
      </xdr:nvCxnSpPr>
      <xdr:spPr>
        <a:xfrm flipV="1">
          <a:off x="19545300" y="10047779"/>
          <a:ext cx="889000" cy="1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135959</xdr:rowOff>
    </xdr:from>
    <xdr:to>
      <xdr:col>107</xdr:col>
      <xdr:colOff>101600</xdr:colOff>
      <xdr:row>59</xdr:row>
      <xdr:rowOff>66109</xdr:rowOff>
    </xdr:to>
    <xdr:sp macro="" textlink="">
      <xdr:nvSpPr>
        <xdr:cNvPr id="809" name="フローチャート: 判断 808"/>
        <xdr:cNvSpPr/>
      </xdr:nvSpPr>
      <xdr:spPr>
        <a:xfrm>
          <a:off x="20383500" y="10080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57236</xdr:rowOff>
    </xdr:from>
    <xdr:ext cx="469744" cy="259045"/>
    <xdr:sp macro="" textlink="">
      <xdr:nvSpPr>
        <xdr:cNvPr id="810" name="テキスト ボックス 809"/>
        <xdr:cNvSpPr txBox="1"/>
      </xdr:nvSpPr>
      <xdr:spPr>
        <a:xfrm>
          <a:off x="20199428" y="10172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104790</xdr:rowOff>
    </xdr:from>
    <xdr:to>
      <xdr:col>102</xdr:col>
      <xdr:colOff>114300</xdr:colOff>
      <xdr:row>58</xdr:row>
      <xdr:rowOff>105998</xdr:rowOff>
    </xdr:to>
    <xdr:cxnSp macro="">
      <xdr:nvCxnSpPr>
        <xdr:cNvPr id="811" name="直線コネクタ 810"/>
        <xdr:cNvCxnSpPr/>
      </xdr:nvCxnSpPr>
      <xdr:spPr>
        <a:xfrm flipV="1">
          <a:off x="18656300" y="10048890"/>
          <a:ext cx="889000" cy="1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111336</xdr:rowOff>
    </xdr:from>
    <xdr:to>
      <xdr:col>102</xdr:col>
      <xdr:colOff>165100</xdr:colOff>
      <xdr:row>59</xdr:row>
      <xdr:rowOff>41486</xdr:rowOff>
    </xdr:to>
    <xdr:sp macro="" textlink="">
      <xdr:nvSpPr>
        <xdr:cNvPr id="812" name="フローチャート: 判断 811"/>
        <xdr:cNvSpPr/>
      </xdr:nvSpPr>
      <xdr:spPr>
        <a:xfrm>
          <a:off x="19494500" y="1005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32613</xdr:rowOff>
    </xdr:from>
    <xdr:ext cx="469744" cy="259045"/>
    <xdr:sp macro="" textlink="">
      <xdr:nvSpPr>
        <xdr:cNvPr id="813" name="テキスト ボックス 812"/>
        <xdr:cNvSpPr txBox="1"/>
      </xdr:nvSpPr>
      <xdr:spPr>
        <a:xfrm>
          <a:off x="19310428" y="10148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96803</xdr:rowOff>
    </xdr:from>
    <xdr:to>
      <xdr:col>98</xdr:col>
      <xdr:colOff>38100</xdr:colOff>
      <xdr:row>59</xdr:row>
      <xdr:rowOff>26953</xdr:rowOff>
    </xdr:to>
    <xdr:sp macro="" textlink="">
      <xdr:nvSpPr>
        <xdr:cNvPr id="814" name="フローチャート: 判断 813"/>
        <xdr:cNvSpPr/>
      </xdr:nvSpPr>
      <xdr:spPr>
        <a:xfrm>
          <a:off x="18605500" y="1004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18080</xdr:rowOff>
    </xdr:from>
    <xdr:ext cx="469744" cy="259045"/>
    <xdr:sp macro="" textlink="">
      <xdr:nvSpPr>
        <xdr:cNvPr id="815" name="テキスト ボックス 814"/>
        <xdr:cNvSpPr txBox="1"/>
      </xdr:nvSpPr>
      <xdr:spPr>
        <a:xfrm>
          <a:off x="18421428" y="10133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119042</xdr:rowOff>
    </xdr:from>
    <xdr:to>
      <xdr:col>116</xdr:col>
      <xdr:colOff>114300</xdr:colOff>
      <xdr:row>58</xdr:row>
      <xdr:rowOff>49192</xdr:rowOff>
    </xdr:to>
    <xdr:sp macro="" textlink="">
      <xdr:nvSpPr>
        <xdr:cNvPr id="821" name="楕円 820"/>
        <xdr:cNvSpPr/>
      </xdr:nvSpPr>
      <xdr:spPr>
        <a:xfrm>
          <a:off x="22110700" y="989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141919</xdr:rowOff>
    </xdr:from>
    <xdr:ext cx="469744" cy="259045"/>
    <xdr:sp macro="" textlink="">
      <xdr:nvSpPr>
        <xdr:cNvPr id="822" name="貸付金該当値テキスト"/>
        <xdr:cNvSpPr txBox="1"/>
      </xdr:nvSpPr>
      <xdr:spPr>
        <a:xfrm>
          <a:off x="22212300" y="9743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53010</xdr:rowOff>
    </xdr:from>
    <xdr:to>
      <xdr:col>112</xdr:col>
      <xdr:colOff>38100</xdr:colOff>
      <xdr:row>58</xdr:row>
      <xdr:rowOff>154610</xdr:rowOff>
    </xdr:to>
    <xdr:sp macro="" textlink="">
      <xdr:nvSpPr>
        <xdr:cNvPr id="823" name="楕円 822"/>
        <xdr:cNvSpPr/>
      </xdr:nvSpPr>
      <xdr:spPr>
        <a:xfrm>
          <a:off x="21272500" y="999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171137</xdr:rowOff>
    </xdr:from>
    <xdr:ext cx="469744" cy="259045"/>
    <xdr:sp macro="" textlink="">
      <xdr:nvSpPr>
        <xdr:cNvPr id="824" name="テキスト ボックス 823"/>
        <xdr:cNvSpPr txBox="1"/>
      </xdr:nvSpPr>
      <xdr:spPr>
        <a:xfrm>
          <a:off x="21088428" y="977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52879</xdr:rowOff>
    </xdr:from>
    <xdr:to>
      <xdr:col>107</xdr:col>
      <xdr:colOff>101600</xdr:colOff>
      <xdr:row>58</xdr:row>
      <xdr:rowOff>154479</xdr:rowOff>
    </xdr:to>
    <xdr:sp macro="" textlink="">
      <xdr:nvSpPr>
        <xdr:cNvPr id="825" name="楕円 824"/>
        <xdr:cNvSpPr/>
      </xdr:nvSpPr>
      <xdr:spPr>
        <a:xfrm>
          <a:off x="20383500" y="9996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171006</xdr:rowOff>
    </xdr:from>
    <xdr:ext cx="469744" cy="259045"/>
    <xdr:sp macro="" textlink="">
      <xdr:nvSpPr>
        <xdr:cNvPr id="826" name="テキスト ボックス 825"/>
        <xdr:cNvSpPr txBox="1"/>
      </xdr:nvSpPr>
      <xdr:spPr>
        <a:xfrm>
          <a:off x="20199428" y="9772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53990</xdr:rowOff>
    </xdr:from>
    <xdr:to>
      <xdr:col>102</xdr:col>
      <xdr:colOff>165100</xdr:colOff>
      <xdr:row>58</xdr:row>
      <xdr:rowOff>155590</xdr:rowOff>
    </xdr:to>
    <xdr:sp macro="" textlink="">
      <xdr:nvSpPr>
        <xdr:cNvPr id="827" name="楕円 826"/>
        <xdr:cNvSpPr/>
      </xdr:nvSpPr>
      <xdr:spPr>
        <a:xfrm>
          <a:off x="19494500" y="999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667</xdr:rowOff>
    </xdr:from>
    <xdr:ext cx="469744" cy="259045"/>
    <xdr:sp macro="" textlink="">
      <xdr:nvSpPr>
        <xdr:cNvPr id="828" name="テキスト ボックス 827"/>
        <xdr:cNvSpPr txBox="1"/>
      </xdr:nvSpPr>
      <xdr:spPr>
        <a:xfrm>
          <a:off x="19310428" y="977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55198</xdr:rowOff>
    </xdr:from>
    <xdr:to>
      <xdr:col>98</xdr:col>
      <xdr:colOff>38100</xdr:colOff>
      <xdr:row>58</xdr:row>
      <xdr:rowOff>156798</xdr:rowOff>
    </xdr:to>
    <xdr:sp macro="" textlink="">
      <xdr:nvSpPr>
        <xdr:cNvPr id="829" name="楕円 828"/>
        <xdr:cNvSpPr/>
      </xdr:nvSpPr>
      <xdr:spPr>
        <a:xfrm>
          <a:off x="18605500" y="999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1875</xdr:rowOff>
    </xdr:from>
    <xdr:ext cx="469744" cy="259045"/>
    <xdr:sp macro="" textlink="">
      <xdr:nvSpPr>
        <xdr:cNvPr id="830" name="テキスト ボックス 829"/>
        <xdr:cNvSpPr txBox="1"/>
      </xdr:nvSpPr>
      <xdr:spPr>
        <a:xfrm>
          <a:off x="18421428" y="9774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1" name="テキスト ボックス 840"/>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2" name="直線コネクタ 841"/>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3" name="テキスト ボックス 842"/>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4" name="直線コネクタ 843"/>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5" name="テキスト ボックス 844"/>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6" name="直線コネクタ 845"/>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7" name="テキスト ボックス 846"/>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8" name="直線コネクタ 847"/>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49" name="テキスト ボックス 848"/>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0" name="直線コネクタ 849"/>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51" name="テキスト ボックス 850"/>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2" name="直線コネクタ 851"/>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53" name="テキスト ボックス 852"/>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4" name="直線コネクタ 85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5" name="テキスト ボックス 85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151212</xdr:rowOff>
    </xdr:from>
    <xdr:to>
      <xdr:col>116</xdr:col>
      <xdr:colOff>62864</xdr:colOff>
      <xdr:row>79</xdr:row>
      <xdr:rowOff>45011</xdr:rowOff>
    </xdr:to>
    <xdr:cxnSp macro="">
      <xdr:nvCxnSpPr>
        <xdr:cNvPr id="857" name="直線コネクタ 856"/>
        <xdr:cNvCxnSpPr/>
      </xdr:nvCxnSpPr>
      <xdr:spPr>
        <a:xfrm flipV="1">
          <a:off x="22159595" y="12152712"/>
          <a:ext cx="1269" cy="1436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48838</xdr:rowOff>
    </xdr:from>
    <xdr:ext cx="534377" cy="259045"/>
    <xdr:sp macro="" textlink="">
      <xdr:nvSpPr>
        <xdr:cNvPr id="858" name="繰出金最小値テキスト"/>
        <xdr:cNvSpPr txBox="1"/>
      </xdr:nvSpPr>
      <xdr:spPr>
        <a:xfrm>
          <a:off x="22212300" y="13593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45011</xdr:rowOff>
    </xdr:from>
    <xdr:to>
      <xdr:col>116</xdr:col>
      <xdr:colOff>152400</xdr:colOff>
      <xdr:row>79</xdr:row>
      <xdr:rowOff>45011</xdr:rowOff>
    </xdr:to>
    <xdr:cxnSp macro="">
      <xdr:nvCxnSpPr>
        <xdr:cNvPr id="859" name="直線コネクタ 858"/>
        <xdr:cNvCxnSpPr/>
      </xdr:nvCxnSpPr>
      <xdr:spPr>
        <a:xfrm>
          <a:off x="22072600" y="13589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97889</xdr:rowOff>
    </xdr:from>
    <xdr:ext cx="599010" cy="259045"/>
    <xdr:sp macro="" textlink="">
      <xdr:nvSpPr>
        <xdr:cNvPr id="860" name="繰出金最大値テキスト"/>
        <xdr:cNvSpPr txBox="1"/>
      </xdr:nvSpPr>
      <xdr:spPr>
        <a:xfrm>
          <a:off x="22212300" y="11927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151212</xdr:rowOff>
    </xdr:from>
    <xdr:to>
      <xdr:col>116</xdr:col>
      <xdr:colOff>152400</xdr:colOff>
      <xdr:row>70</xdr:row>
      <xdr:rowOff>151212</xdr:rowOff>
    </xdr:to>
    <xdr:cxnSp macro="">
      <xdr:nvCxnSpPr>
        <xdr:cNvPr id="861" name="直線コネクタ 860"/>
        <xdr:cNvCxnSpPr/>
      </xdr:nvCxnSpPr>
      <xdr:spPr>
        <a:xfrm>
          <a:off x="22072600" y="12152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117281</xdr:rowOff>
    </xdr:from>
    <xdr:to>
      <xdr:col>116</xdr:col>
      <xdr:colOff>63500</xdr:colOff>
      <xdr:row>78</xdr:row>
      <xdr:rowOff>120644</xdr:rowOff>
    </xdr:to>
    <xdr:cxnSp macro="">
      <xdr:nvCxnSpPr>
        <xdr:cNvPr id="862" name="直線コネクタ 861"/>
        <xdr:cNvCxnSpPr/>
      </xdr:nvCxnSpPr>
      <xdr:spPr>
        <a:xfrm>
          <a:off x="21323300" y="13490381"/>
          <a:ext cx="838200" cy="3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91905</xdr:rowOff>
    </xdr:from>
    <xdr:ext cx="534377" cy="259045"/>
    <xdr:sp macro="" textlink="">
      <xdr:nvSpPr>
        <xdr:cNvPr id="863" name="繰出金平均値テキスト"/>
        <xdr:cNvSpPr txBox="1"/>
      </xdr:nvSpPr>
      <xdr:spPr>
        <a:xfrm>
          <a:off x="22212300" y="129506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69028</xdr:rowOff>
    </xdr:from>
    <xdr:to>
      <xdr:col>116</xdr:col>
      <xdr:colOff>114300</xdr:colOff>
      <xdr:row>76</xdr:row>
      <xdr:rowOff>170628</xdr:rowOff>
    </xdr:to>
    <xdr:sp macro="" textlink="">
      <xdr:nvSpPr>
        <xdr:cNvPr id="864" name="フローチャート: 判断 863"/>
        <xdr:cNvSpPr/>
      </xdr:nvSpPr>
      <xdr:spPr>
        <a:xfrm>
          <a:off x="22110700" y="1309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48161</xdr:rowOff>
    </xdr:from>
    <xdr:to>
      <xdr:col>111</xdr:col>
      <xdr:colOff>177800</xdr:colOff>
      <xdr:row>78</xdr:row>
      <xdr:rowOff>117281</xdr:rowOff>
    </xdr:to>
    <xdr:cxnSp macro="">
      <xdr:nvCxnSpPr>
        <xdr:cNvPr id="865" name="直線コネクタ 864"/>
        <xdr:cNvCxnSpPr/>
      </xdr:nvCxnSpPr>
      <xdr:spPr>
        <a:xfrm>
          <a:off x="20434300" y="13421261"/>
          <a:ext cx="889000" cy="69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85030</xdr:rowOff>
    </xdr:from>
    <xdr:to>
      <xdr:col>112</xdr:col>
      <xdr:colOff>38100</xdr:colOff>
      <xdr:row>77</xdr:row>
      <xdr:rowOff>15180</xdr:rowOff>
    </xdr:to>
    <xdr:sp macro="" textlink="">
      <xdr:nvSpPr>
        <xdr:cNvPr id="866" name="フローチャート: 判断 865"/>
        <xdr:cNvSpPr/>
      </xdr:nvSpPr>
      <xdr:spPr>
        <a:xfrm>
          <a:off x="21272500" y="1311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31707</xdr:rowOff>
    </xdr:from>
    <xdr:ext cx="534377" cy="259045"/>
    <xdr:sp macro="" textlink="">
      <xdr:nvSpPr>
        <xdr:cNvPr id="867" name="テキスト ボックス 866"/>
        <xdr:cNvSpPr txBox="1"/>
      </xdr:nvSpPr>
      <xdr:spPr>
        <a:xfrm>
          <a:off x="21056111" y="12890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46219</xdr:rowOff>
    </xdr:from>
    <xdr:to>
      <xdr:col>107</xdr:col>
      <xdr:colOff>50800</xdr:colOff>
      <xdr:row>78</xdr:row>
      <xdr:rowOff>48161</xdr:rowOff>
    </xdr:to>
    <xdr:cxnSp macro="">
      <xdr:nvCxnSpPr>
        <xdr:cNvPr id="868" name="直線コネクタ 867"/>
        <xdr:cNvCxnSpPr/>
      </xdr:nvCxnSpPr>
      <xdr:spPr>
        <a:xfrm>
          <a:off x="19545300" y="13419319"/>
          <a:ext cx="889000" cy="1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110764</xdr:rowOff>
    </xdr:from>
    <xdr:to>
      <xdr:col>107</xdr:col>
      <xdr:colOff>101600</xdr:colOff>
      <xdr:row>77</xdr:row>
      <xdr:rowOff>40914</xdr:rowOff>
    </xdr:to>
    <xdr:sp macro="" textlink="">
      <xdr:nvSpPr>
        <xdr:cNvPr id="869" name="フローチャート: 判断 868"/>
        <xdr:cNvSpPr/>
      </xdr:nvSpPr>
      <xdr:spPr>
        <a:xfrm>
          <a:off x="20383500" y="1314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57441</xdr:rowOff>
    </xdr:from>
    <xdr:ext cx="534377" cy="259045"/>
    <xdr:sp macro="" textlink="">
      <xdr:nvSpPr>
        <xdr:cNvPr id="870" name="テキスト ボックス 869"/>
        <xdr:cNvSpPr txBox="1"/>
      </xdr:nvSpPr>
      <xdr:spPr>
        <a:xfrm>
          <a:off x="20167111" y="1291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46219</xdr:rowOff>
    </xdr:from>
    <xdr:to>
      <xdr:col>102</xdr:col>
      <xdr:colOff>114300</xdr:colOff>
      <xdr:row>78</xdr:row>
      <xdr:rowOff>117591</xdr:rowOff>
    </xdr:to>
    <xdr:cxnSp macro="">
      <xdr:nvCxnSpPr>
        <xdr:cNvPr id="871" name="直線コネクタ 870"/>
        <xdr:cNvCxnSpPr/>
      </xdr:nvCxnSpPr>
      <xdr:spPr>
        <a:xfrm flipV="1">
          <a:off x="18656300" y="13419319"/>
          <a:ext cx="889000" cy="7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124546</xdr:rowOff>
    </xdr:from>
    <xdr:to>
      <xdr:col>102</xdr:col>
      <xdr:colOff>165100</xdr:colOff>
      <xdr:row>77</xdr:row>
      <xdr:rowOff>54696</xdr:rowOff>
    </xdr:to>
    <xdr:sp macro="" textlink="">
      <xdr:nvSpPr>
        <xdr:cNvPr id="872" name="フローチャート: 判断 871"/>
        <xdr:cNvSpPr/>
      </xdr:nvSpPr>
      <xdr:spPr>
        <a:xfrm>
          <a:off x="19494500" y="13154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71222</xdr:rowOff>
    </xdr:from>
    <xdr:ext cx="534377" cy="259045"/>
    <xdr:sp macro="" textlink="">
      <xdr:nvSpPr>
        <xdr:cNvPr id="873" name="テキスト ボックス 872"/>
        <xdr:cNvSpPr txBox="1"/>
      </xdr:nvSpPr>
      <xdr:spPr>
        <a:xfrm>
          <a:off x="19278111" y="1292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69306</xdr:rowOff>
    </xdr:from>
    <xdr:to>
      <xdr:col>98</xdr:col>
      <xdr:colOff>38100</xdr:colOff>
      <xdr:row>76</xdr:row>
      <xdr:rowOff>170906</xdr:rowOff>
    </xdr:to>
    <xdr:sp macro="" textlink="">
      <xdr:nvSpPr>
        <xdr:cNvPr id="874" name="フローチャート: 判断 873"/>
        <xdr:cNvSpPr/>
      </xdr:nvSpPr>
      <xdr:spPr>
        <a:xfrm>
          <a:off x="18605500" y="1309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15983</xdr:rowOff>
    </xdr:from>
    <xdr:ext cx="534377" cy="259045"/>
    <xdr:sp macro="" textlink="">
      <xdr:nvSpPr>
        <xdr:cNvPr id="875" name="テキスト ボックス 874"/>
        <xdr:cNvSpPr txBox="1"/>
      </xdr:nvSpPr>
      <xdr:spPr>
        <a:xfrm>
          <a:off x="18389111" y="12874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6" name="テキスト ボックス 87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7" name="テキスト ボックス 87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8" name="テキスト ボックス 87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9" name="テキスト ボックス 87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0" name="テキスト ボックス 87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69844</xdr:rowOff>
    </xdr:from>
    <xdr:to>
      <xdr:col>116</xdr:col>
      <xdr:colOff>114300</xdr:colOff>
      <xdr:row>78</xdr:row>
      <xdr:rowOff>171444</xdr:rowOff>
    </xdr:to>
    <xdr:sp macro="" textlink="">
      <xdr:nvSpPr>
        <xdr:cNvPr id="881" name="楕円 880"/>
        <xdr:cNvSpPr/>
      </xdr:nvSpPr>
      <xdr:spPr>
        <a:xfrm>
          <a:off x="22110700" y="1344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156221</xdr:rowOff>
    </xdr:from>
    <xdr:ext cx="534377" cy="259045"/>
    <xdr:sp macro="" textlink="">
      <xdr:nvSpPr>
        <xdr:cNvPr id="882" name="繰出金該当値テキスト"/>
        <xdr:cNvSpPr txBox="1"/>
      </xdr:nvSpPr>
      <xdr:spPr>
        <a:xfrm>
          <a:off x="22212300" y="13357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66481</xdr:rowOff>
    </xdr:from>
    <xdr:to>
      <xdr:col>112</xdr:col>
      <xdr:colOff>38100</xdr:colOff>
      <xdr:row>78</xdr:row>
      <xdr:rowOff>168081</xdr:rowOff>
    </xdr:to>
    <xdr:sp macro="" textlink="">
      <xdr:nvSpPr>
        <xdr:cNvPr id="883" name="楕円 882"/>
        <xdr:cNvSpPr/>
      </xdr:nvSpPr>
      <xdr:spPr>
        <a:xfrm>
          <a:off x="21272500" y="13439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159208</xdr:rowOff>
    </xdr:from>
    <xdr:ext cx="534377" cy="259045"/>
    <xdr:sp macro="" textlink="">
      <xdr:nvSpPr>
        <xdr:cNvPr id="884" name="テキスト ボックス 883"/>
        <xdr:cNvSpPr txBox="1"/>
      </xdr:nvSpPr>
      <xdr:spPr>
        <a:xfrm>
          <a:off x="21056111" y="13532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168811</xdr:rowOff>
    </xdr:from>
    <xdr:to>
      <xdr:col>107</xdr:col>
      <xdr:colOff>101600</xdr:colOff>
      <xdr:row>78</xdr:row>
      <xdr:rowOff>98961</xdr:rowOff>
    </xdr:to>
    <xdr:sp macro="" textlink="">
      <xdr:nvSpPr>
        <xdr:cNvPr id="885" name="楕円 884"/>
        <xdr:cNvSpPr/>
      </xdr:nvSpPr>
      <xdr:spPr>
        <a:xfrm>
          <a:off x="20383500" y="1337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90088</xdr:rowOff>
    </xdr:from>
    <xdr:ext cx="534377" cy="259045"/>
    <xdr:sp macro="" textlink="">
      <xdr:nvSpPr>
        <xdr:cNvPr id="886" name="テキスト ボックス 885"/>
        <xdr:cNvSpPr txBox="1"/>
      </xdr:nvSpPr>
      <xdr:spPr>
        <a:xfrm>
          <a:off x="20167111" y="13463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166869</xdr:rowOff>
    </xdr:from>
    <xdr:to>
      <xdr:col>102</xdr:col>
      <xdr:colOff>165100</xdr:colOff>
      <xdr:row>78</xdr:row>
      <xdr:rowOff>97019</xdr:rowOff>
    </xdr:to>
    <xdr:sp macro="" textlink="">
      <xdr:nvSpPr>
        <xdr:cNvPr id="887" name="楕円 886"/>
        <xdr:cNvSpPr/>
      </xdr:nvSpPr>
      <xdr:spPr>
        <a:xfrm>
          <a:off x="19494500" y="13368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88146</xdr:rowOff>
    </xdr:from>
    <xdr:ext cx="534377" cy="259045"/>
    <xdr:sp macro="" textlink="">
      <xdr:nvSpPr>
        <xdr:cNvPr id="888" name="テキスト ボックス 887"/>
        <xdr:cNvSpPr txBox="1"/>
      </xdr:nvSpPr>
      <xdr:spPr>
        <a:xfrm>
          <a:off x="19278111" y="1346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66791</xdr:rowOff>
    </xdr:from>
    <xdr:to>
      <xdr:col>98</xdr:col>
      <xdr:colOff>38100</xdr:colOff>
      <xdr:row>78</xdr:row>
      <xdr:rowOff>168391</xdr:rowOff>
    </xdr:to>
    <xdr:sp macro="" textlink="">
      <xdr:nvSpPr>
        <xdr:cNvPr id="889" name="楕円 888"/>
        <xdr:cNvSpPr/>
      </xdr:nvSpPr>
      <xdr:spPr>
        <a:xfrm>
          <a:off x="18605500" y="1343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159518</xdr:rowOff>
    </xdr:from>
    <xdr:ext cx="534377" cy="259045"/>
    <xdr:sp macro="" textlink="">
      <xdr:nvSpPr>
        <xdr:cNvPr id="890" name="テキスト ボックス 889"/>
        <xdr:cNvSpPr txBox="1"/>
      </xdr:nvSpPr>
      <xdr:spPr>
        <a:xfrm>
          <a:off x="18389111" y="13532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1" name="正方形/長方形 89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2" name="正方形/長方形 89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3" name="正方形/長方形 89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4" name="正方形/長方形 89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5" name="正方形/長方形 89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6" name="正方形/長方形 89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7" name="正方形/長方形 89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8" name="正方形/長方形 89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9" name="テキスト ボックス 89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0" name="直線コネクタ 89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1" name="直線コネクタ 90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2" name="テキスト ボックス 90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3" name="直線コネクタ 90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4" name="テキスト ボックス 90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6" name="直線コネクタ 90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0" name="直線コネクタ 90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1" name="直線コネクタ 91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フローチャート: 判断 91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4" name="直線コネクタ 91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5" name="フローチャート: 判断 91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6" name="テキスト ボックス 91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7" name="直線コネクタ 91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8" name="フローチャート: 判断 91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9" name="テキスト ボックス 91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0" name="直線コネクタ 91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1" name="フローチャート: 判断 92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2" name="テキスト ボックス 92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フローチャート: 判断 92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4" name="テキスト ボックス 92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5" name="テキスト ボックス 92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6" name="テキスト ボックス 92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7" name="テキスト ボックス 92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8" name="テキスト ボックス 92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9" name="テキスト ボックス 92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0" name="楕円 92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2" name="楕円 93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3" name="テキスト ボックス 93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4" name="楕円 93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5" name="テキスト ボックス 93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6" name="楕円 93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7" name="テキスト ボックス 93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8" name="楕円 93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9" name="テキスト ボックス 93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0" name="正方形/長方形 93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1" name="正方形/長方形 94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2" name="テキスト ボックス 94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歳出決算総額は、人口一人当たり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761,871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円となっている。主な構成項目である人件費は、人口一人当たり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92,693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円と類似団体より低い数値となっている。昨年度に引き続き、職員定数の適正な管理によるものである。また、普通建設事業費（新規整備）が昨年度から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68,879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と昨年度に引き続き大きい金額となっているが、複数年度に渡る大規模建設事業の着手によるものである。今後も引き続き整備を実施するため、増加傾向となる。公債費については、類似団体よりも低い水準を維持しているが、先述の工事費の増により、今後は増加が見込まれ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栃木県芳賀町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15,612
15,435
70.16
12,693,166
11,894,325
443,210
5,305,422
2,622,401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12011</xdr:rowOff>
    </xdr:from>
    <xdr:to>
      <xdr:col>24</xdr:col>
      <xdr:colOff>62865</xdr:colOff>
      <xdr:row>38</xdr:row>
      <xdr:rowOff>74059</xdr:rowOff>
    </xdr:to>
    <xdr:cxnSp macro="">
      <xdr:nvCxnSpPr>
        <xdr:cNvPr id="58" name="直線コネクタ 57"/>
        <xdr:cNvCxnSpPr/>
      </xdr:nvCxnSpPr>
      <xdr:spPr>
        <a:xfrm flipV="1">
          <a:off x="4633595" y="5326961"/>
          <a:ext cx="1270" cy="1262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77886</xdr:rowOff>
    </xdr:from>
    <xdr:ext cx="469744" cy="259045"/>
    <xdr:sp macro="" textlink="">
      <xdr:nvSpPr>
        <xdr:cNvPr id="59" name="議会費最小値テキスト"/>
        <xdr:cNvSpPr txBox="1"/>
      </xdr:nvSpPr>
      <xdr:spPr>
        <a:xfrm>
          <a:off x="4686300" y="6592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74059</xdr:rowOff>
    </xdr:from>
    <xdr:to>
      <xdr:col>24</xdr:col>
      <xdr:colOff>152400</xdr:colOff>
      <xdr:row>38</xdr:row>
      <xdr:rowOff>74059</xdr:rowOff>
    </xdr:to>
    <xdr:cxnSp macro="">
      <xdr:nvCxnSpPr>
        <xdr:cNvPr id="60" name="直線コネクタ 59"/>
        <xdr:cNvCxnSpPr/>
      </xdr:nvCxnSpPr>
      <xdr:spPr>
        <a:xfrm>
          <a:off x="4546600" y="6589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130138</xdr:rowOff>
    </xdr:from>
    <xdr:ext cx="469744" cy="259045"/>
    <xdr:sp macro="" textlink="">
      <xdr:nvSpPr>
        <xdr:cNvPr id="61" name="議会費最大値テキスト"/>
        <xdr:cNvSpPr txBox="1"/>
      </xdr:nvSpPr>
      <xdr:spPr>
        <a:xfrm>
          <a:off x="4686300" y="5102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12011</xdr:rowOff>
    </xdr:from>
    <xdr:to>
      <xdr:col>24</xdr:col>
      <xdr:colOff>152400</xdr:colOff>
      <xdr:row>31</xdr:row>
      <xdr:rowOff>12011</xdr:rowOff>
    </xdr:to>
    <xdr:cxnSp macro="">
      <xdr:nvCxnSpPr>
        <xdr:cNvPr id="62" name="直線コネクタ 61"/>
        <xdr:cNvCxnSpPr/>
      </xdr:nvCxnSpPr>
      <xdr:spPr>
        <a:xfrm>
          <a:off x="4546600" y="5326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32258</xdr:rowOff>
    </xdr:from>
    <xdr:to>
      <xdr:col>24</xdr:col>
      <xdr:colOff>63500</xdr:colOff>
      <xdr:row>37</xdr:row>
      <xdr:rowOff>123045</xdr:rowOff>
    </xdr:to>
    <xdr:cxnSp macro="">
      <xdr:nvCxnSpPr>
        <xdr:cNvPr id="63" name="直線コネクタ 62"/>
        <xdr:cNvCxnSpPr/>
      </xdr:nvCxnSpPr>
      <xdr:spPr>
        <a:xfrm>
          <a:off x="3797300" y="6375908"/>
          <a:ext cx="838200" cy="90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148026</xdr:rowOff>
    </xdr:from>
    <xdr:ext cx="469744" cy="259045"/>
    <xdr:sp macro="" textlink="">
      <xdr:nvSpPr>
        <xdr:cNvPr id="64" name="議会費平均値テキスト"/>
        <xdr:cNvSpPr txBox="1"/>
      </xdr:nvSpPr>
      <xdr:spPr>
        <a:xfrm>
          <a:off x="4686300" y="59773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125149</xdr:rowOff>
    </xdr:from>
    <xdr:to>
      <xdr:col>24</xdr:col>
      <xdr:colOff>114300</xdr:colOff>
      <xdr:row>36</xdr:row>
      <xdr:rowOff>55299</xdr:rowOff>
    </xdr:to>
    <xdr:sp macro="" textlink="">
      <xdr:nvSpPr>
        <xdr:cNvPr id="65" name="フローチャート: 判断 64"/>
        <xdr:cNvSpPr/>
      </xdr:nvSpPr>
      <xdr:spPr>
        <a:xfrm>
          <a:off x="4584700" y="6125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18542</xdr:rowOff>
    </xdr:from>
    <xdr:to>
      <xdr:col>19</xdr:col>
      <xdr:colOff>177800</xdr:colOff>
      <xdr:row>37</xdr:row>
      <xdr:rowOff>32258</xdr:rowOff>
    </xdr:to>
    <xdr:cxnSp macro="">
      <xdr:nvCxnSpPr>
        <xdr:cNvPr id="66" name="直線コネクタ 65"/>
        <xdr:cNvCxnSpPr/>
      </xdr:nvCxnSpPr>
      <xdr:spPr>
        <a:xfrm>
          <a:off x="2908300" y="63621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71918</xdr:rowOff>
    </xdr:from>
    <xdr:to>
      <xdr:col>20</xdr:col>
      <xdr:colOff>38100</xdr:colOff>
      <xdr:row>38</xdr:row>
      <xdr:rowOff>2068</xdr:rowOff>
    </xdr:to>
    <xdr:sp macro="" textlink="">
      <xdr:nvSpPr>
        <xdr:cNvPr id="67" name="フローチャート: 判断 66"/>
        <xdr:cNvSpPr/>
      </xdr:nvSpPr>
      <xdr:spPr>
        <a:xfrm>
          <a:off x="3746500" y="6415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164645</xdr:rowOff>
    </xdr:from>
    <xdr:ext cx="469744" cy="259045"/>
    <xdr:sp macro="" textlink="">
      <xdr:nvSpPr>
        <xdr:cNvPr id="68" name="テキスト ボックス 67"/>
        <xdr:cNvSpPr txBox="1"/>
      </xdr:nvSpPr>
      <xdr:spPr>
        <a:xfrm>
          <a:off x="3562428" y="650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13643</xdr:rowOff>
    </xdr:from>
    <xdr:to>
      <xdr:col>15</xdr:col>
      <xdr:colOff>50800</xdr:colOff>
      <xdr:row>37</xdr:row>
      <xdr:rowOff>18542</xdr:rowOff>
    </xdr:to>
    <xdr:cxnSp macro="">
      <xdr:nvCxnSpPr>
        <xdr:cNvPr id="69" name="直線コネクタ 68"/>
        <xdr:cNvCxnSpPr/>
      </xdr:nvCxnSpPr>
      <xdr:spPr>
        <a:xfrm>
          <a:off x="2019300" y="6357293"/>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66693</xdr:rowOff>
    </xdr:from>
    <xdr:to>
      <xdr:col>15</xdr:col>
      <xdr:colOff>101600</xdr:colOff>
      <xdr:row>37</xdr:row>
      <xdr:rowOff>168294</xdr:rowOff>
    </xdr:to>
    <xdr:sp macro="" textlink="">
      <xdr:nvSpPr>
        <xdr:cNvPr id="70" name="フローチャート: 判断 69"/>
        <xdr:cNvSpPr/>
      </xdr:nvSpPr>
      <xdr:spPr>
        <a:xfrm>
          <a:off x="2857500" y="641034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159420</xdr:rowOff>
    </xdr:from>
    <xdr:ext cx="469744" cy="259045"/>
    <xdr:sp macro="" textlink="">
      <xdr:nvSpPr>
        <xdr:cNvPr id="71" name="テキスト ボックス 70"/>
        <xdr:cNvSpPr txBox="1"/>
      </xdr:nvSpPr>
      <xdr:spPr>
        <a:xfrm>
          <a:off x="2673428" y="650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7765</xdr:rowOff>
    </xdr:from>
    <xdr:to>
      <xdr:col>10</xdr:col>
      <xdr:colOff>114300</xdr:colOff>
      <xdr:row>37</xdr:row>
      <xdr:rowOff>13643</xdr:rowOff>
    </xdr:to>
    <xdr:cxnSp macro="">
      <xdr:nvCxnSpPr>
        <xdr:cNvPr id="72" name="直線コネクタ 71"/>
        <xdr:cNvCxnSpPr/>
      </xdr:nvCxnSpPr>
      <xdr:spPr>
        <a:xfrm>
          <a:off x="1130300" y="5837065"/>
          <a:ext cx="889000" cy="520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97717</xdr:rowOff>
    </xdr:from>
    <xdr:to>
      <xdr:col>10</xdr:col>
      <xdr:colOff>165100</xdr:colOff>
      <xdr:row>38</xdr:row>
      <xdr:rowOff>27867</xdr:rowOff>
    </xdr:to>
    <xdr:sp macro="" textlink="">
      <xdr:nvSpPr>
        <xdr:cNvPr id="73" name="フローチャート: 判断 72"/>
        <xdr:cNvSpPr/>
      </xdr:nvSpPr>
      <xdr:spPr>
        <a:xfrm>
          <a:off x="1968500" y="644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18994</xdr:rowOff>
    </xdr:from>
    <xdr:ext cx="469744" cy="259045"/>
    <xdr:sp macro="" textlink="">
      <xdr:nvSpPr>
        <xdr:cNvPr id="74" name="テキスト ボックス 73"/>
        <xdr:cNvSpPr txBox="1"/>
      </xdr:nvSpPr>
      <xdr:spPr>
        <a:xfrm>
          <a:off x="1784428" y="6534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97717</xdr:rowOff>
    </xdr:from>
    <xdr:to>
      <xdr:col>6</xdr:col>
      <xdr:colOff>38100</xdr:colOff>
      <xdr:row>38</xdr:row>
      <xdr:rowOff>27867</xdr:rowOff>
    </xdr:to>
    <xdr:sp macro="" textlink="">
      <xdr:nvSpPr>
        <xdr:cNvPr id="75" name="フローチャート: 判断 74"/>
        <xdr:cNvSpPr/>
      </xdr:nvSpPr>
      <xdr:spPr>
        <a:xfrm>
          <a:off x="1079500" y="644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18994</xdr:rowOff>
    </xdr:from>
    <xdr:ext cx="469744" cy="259045"/>
    <xdr:sp macro="" textlink="">
      <xdr:nvSpPr>
        <xdr:cNvPr id="76" name="テキスト ボックス 75"/>
        <xdr:cNvSpPr txBox="1"/>
      </xdr:nvSpPr>
      <xdr:spPr>
        <a:xfrm>
          <a:off x="895428" y="6534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72245</xdr:rowOff>
    </xdr:from>
    <xdr:to>
      <xdr:col>24</xdr:col>
      <xdr:colOff>114300</xdr:colOff>
      <xdr:row>38</xdr:row>
      <xdr:rowOff>2395</xdr:rowOff>
    </xdr:to>
    <xdr:sp macro="" textlink="">
      <xdr:nvSpPr>
        <xdr:cNvPr id="82" name="楕円 81"/>
        <xdr:cNvSpPr/>
      </xdr:nvSpPr>
      <xdr:spPr>
        <a:xfrm>
          <a:off x="4584700" y="641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158622</xdr:rowOff>
    </xdr:from>
    <xdr:ext cx="469744" cy="259045"/>
    <xdr:sp macro="" textlink="">
      <xdr:nvSpPr>
        <xdr:cNvPr id="83" name="議会費該当値テキスト"/>
        <xdr:cNvSpPr txBox="1"/>
      </xdr:nvSpPr>
      <xdr:spPr>
        <a:xfrm>
          <a:off x="4686300" y="6330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152908</xdr:rowOff>
    </xdr:from>
    <xdr:to>
      <xdr:col>20</xdr:col>
      <xdr:colOff>38100</xdr:colOff>
      <xdr:row>37</xdr:row>
      <xdr:rowOff>83058</xdr:rowOff>
    </xdr:to>
    <xdr:sp macro="" textlink="">
      <xdr:nvSpPr>
        <xdr:cNvPr id="84" name="楕円 83"/>
        <xdr:cNvSpPr/>
      </xdr:nvSpPr>
      <xdr:spPr>
        <a:xfrm>
          <a:off x="3746500" y="6325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99585</xdr:rowOff>
    </xdr:from>
    <xdr:ext cx="469744" cy="259045"/>
    <xdr:sp macro="" textlink="">
      <xdr:nvSpPr>
        <xdr:cNvPr id="85" name="テキスト ボックス 84"/>
        <xdr:cNvSpPr txBox="1"/>
      </xdr:nvSpPr>
      <xdr:spPr>
        <a:xfrm>
          <a:off x="3562428" y="6100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139192</xdr:rowOff>
    </xdr:from>
    <xdr:to>
      <xdr:col>15</xdr:col>
      <xdr:colOff>101600</xdr:colOff>
      <xdr:row>37</xdr:row>
      <xdr:rowOff>69342</xdr:rowOff>
    </xdr:to>
    <xdr:sp macro="" textlink="">
      <xdr:nvSpPr>
        <xdr:cNvPr id="86" name="楕円 85"/>
        <xdr:cNvSpPr/>
      </xdr:nvSpPr>
      <xdr:spPr>
        <a:xfrm>
          <a:off x="2857500" y="631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85869</xdr:rowOff>
    </xdr:from>
    <xdr:ext cx="469744" cy="259045"/>
    <xdr:sp macro="" textlink="">
      <xdr:nvSpPr>
        <xdr:cNvPr id="87" name="テキスト ボックス 86"/>
        <xdr:cNvSpPr txBox="1"/>
      </xdr:nvSpPr>
      <xdr:spPr>
        <a:xfrm>
          <a:off x="2673428" y="6086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134293</xdr:rowOff>
    </xdr:from>
    <xdr:to>
      <xdr:col>10</xdr:col>
      <xdr:colOff>165100</xdr:colOff>
      <xdr:row>37</xdr:row>
      <xdr:rowOff>64443</xdr:rowOff>
    </xdr:to>
    <xdr:sp macro="" textlink="">
      <xdr:nvSpPr>
        <xdr:cNvPr id="88" name="楕円 87"/>
        <xdr:cNvSpPr/>
      </xdr:nvSpPr>
      <xdr:spPr>
        <a:xfrm>
          <a:off x="1968500" y="6306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80970</xdr:rowOff>
    </xdr:from>
    <xdr:ext cx="469744" cy="259045"/>
    <xdr:sp macro="" textlink="">
      <xdr:nvSpPr>
        <xdr:cNvPr id="89" name="テキスト ボックス 88"/>
        <xdr:cNvSpPr txBox="1"/>
      </xdr:nvSpPr>
      <xdr:spPr>
        <a:xfrm>
          <a:off x="1784428" y="6081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128415</xdr:rowOff>
    </xdr:from>
    <xdr:to>
      <xdr:col>6</xdr:col>
      <xdr:colOff>38100</xdr:colOff>
      <xdr:row>34</xdr:row>
      <xdr:rowOff>58565</xdr:rowOff>
    </xdr:to>
    <xdr:sp macro="" textlink="">
      <xdr:nvSpPr>
        <xdr:cNvPr id="90" name="楕円 89"/>
        <xdr:cNvSpPr/>
      </xdr:nvSpPr>
      <xdr:spPr>
        <a:xfrm>
          <a:off x="1079500" y="578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75092</xdr:rowOff>
    </xdr:from>
    <xdr:ext cx="469744" cy="259045"/>
    <xdr:sp macro="" textlink="">
      <xdr:nvSpPr>
        <xdr:cNvPr id="91" name="テキスト ボックス 90"/>
        <xdr:cNvSpPr txBox="1"/>
      </xdr:nvSpPr>
      <xdr:spPr>
        <a:xfrm>
          <a:off x="895428" y="5561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157430</xdr:rowOff>
    </xdr:from>
    <xdr:to>
      <xdr:col>24</xdr:col>
      <xdr:colOff>62865</xdr:colOff>
      <xdr:row>57</xdr:row>
      <xdr:rowOff>84232</xdr:rowOff>
    </xdr:to>
    <xdr:cxnSp macro="">
      <xdr:nvCxnSpPr>
        <xdr:cNvPr id="115" name="直線コネクタ 114"/>
        <xdr:cNvCxnSpPr/>
      </xdr:nvCxnSpPr>
      <xdr:spPr>
        <a:xfrm flipV="1">
          <a:off x="4633595" y="8729930"/>
          <a:ext cx="1270" cy="1126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88059</xdr:rowOff>
    </xdr:from>
    <xdr:ext cx="599010" cy="259045"/>
    <xdr:sp macro="" textlink="">
      <xdr:nvSpPr>
        <xdr:cNvPr id="116" name="総務費最小値テキスト"/>
        <xdr:cNvSpPr txBox="1"/>
      </xdr:nvSpPr>
      <xdr:spPr>
        <a:xfrm>
          <a:off x="4686300" y="9860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84232</xdr:rowOff>
    </xdr:from>
    <xdr:to>
      <xdr:col>24</xdr:col>
      <xdr:colOff>152400</xdr:colOff>
      <xdr:row>57</xdr:row>
      <xdr:rowOff>84232</xdr:rowOff>
    </xdr:to>
    <xdr:cxnSp macro="">
      <xdr:nvCxnSpPr>
        <xdr:cNvPr id="117" name="直線コネクタ 116"/>
        <xdr:cNvCxnSpPr/>
      </xdr:nvCxnSpPr>
      <xdr:spPr>
        <a:xfrm>
          <a:off x="4546600" y="9856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104107</xdr:rowOff>
    </xdr:from>
    <xdr:ext cx="599010" cy="259045"/>
    <xdr:sp macro="" textlink="">
      <xdr:nvSpPr>
        <xdr:cNvPr id="118" name="総務費最大値テキスト"/>
        <xdr:cNvSpPr txBox="1"/>
      </xdr:nvSpPr>
      <xdr:spPr>
        <a:xfrm>
          <a:off x="4686300" y="8505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750,693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157430</xdr:rowOff>
    </xdr:from>
    <xdr:to>
      <xdr:col>24</xdr:col>
      <xdr:colOff>152400</xdr:colOff>
      <xdr:row>50</xdr:row>
      <xdr:rowOff>157430</xdr:rowOff>
    </xdr:to>
    <xdr:cxnSp macro="">
      <xdr:nvCxnSpPr>
        <xdr:cNvPr id="119" name="直線コネクタ 118"/>
        <xdr:cNvCxnSpPr/>
      </xdr:nvCxnSpPr>
      <xdr:spPr>
        <a:xfrm>
          <a:off x="4546600" y="872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36581</xdr:rowOff>
    </xdr:from>
    <xdr:to>
      <xdr:col>24</xdr:col>
      <xdr:colOff>63500</xdr:colOff>
      <xdr:row>58</xdr:row>
      <xdr:rowOff>66763</xdr:rowOff>
    </xdr:to>
    <xdr:cxnSp macro="">
      <xdr:nvCxnSpPr>
        <xdr:cNvPr id="120" name="直線コネクタ 119"/>
        <xdr:cNvCxnSpPr/>
      </xdr:nvCxnSpPr>
      <xdr:spPr>
        <a:xfrm flipV="1">
          <a:off x="3797300" y="9809231"/>
          <a:ext cx="838200" cy="20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104740</xdr:rowOff>
    </xdr:from>
    <xdr:ext cx="599010" cy="259045"/>
    <xdr:sp macro="" textlink="">
      <xdr:nvSpPr>
        <xdr:cNvPr id="121" name="総務費平均値テキスト"/>
        <xdr:cNvSpPr txBox="1"/>
      </xdr:nvSpPr>
      <xdr:spPr>
        <a:xfrm>
          <a:off x="4686300" y="95344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81863</xdr:rowOff>
    </xdr:from>
    <xdr:to>
      <xdr:col>24</xdr:col>
      <xdr:colOff>114300</xdr:colOff>
      <xdr:row>57</xdr:row>
      <xdr:rowOff>12013</xdr:rowOff>
    </xdr:to>
    <xdr:sp macro="" textlink="">
      <xdr:nvSpPr>
        <xdr:cNvPr id="122" name="フローチャート: 判断 121"/>
        <xdr:cNvSpPr/>
      </xdr:nvSpPr>
      <xdr:spPr>
        <a:xfrm>
          <a:off x="4584700" y="968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49409</xdr:rowOff>
    </xdr:from>
    <xdr:to>
      <xdr:col>19</xdr:col>
      <xdr:colOff>177800</xdr:colOff>
      <xdr:row>58</xdr:row>
      <xdr:rowOff>66763</xdr:rowOff>
    </xdr:to>
    <xdr:cxnSp macro="">
      <xdr:nvCxnSpPr>
        <xdr:cNvPr id="123" name="直線コネクタ 122"/>
        <xdr:cNvCxnSpPr/>
      </xdr:nvCxnSpPr>
      <xdr:spPr>
        <a:xfrm>
          <a:off x="2908300" y="9993509"/>
          <a:ext cx="889000" cy="1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125868</xdr:rowOff>
    </xdr:from>
    <xdr:to>
      <xdr:col>20</xdr:col>
      <xdr:colOff>38100</xdr:colOff>
      <xdr:row>58</xdr:row>
      <xdr:rowOff>56018</xdr:rowOff>
    </xdr:to>
    <xdr:sp macro="" textlink="">
      <xdr:nvSpPr>
        <xdr:cNvPr id="124" name="フローチャート: 判断 123"/>
        <xdr:cNvSpPr/>
      </xdr:nvSpPr>
      <xdr:spPr>
        <a:xfrm>
          <a:off x="3746500" y="989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72545</xdr:rowOff>
    </xdr:from>
    <xdr:ext cx="599010" cy="259045"/>
    <xdr:sp macro="" textlink="">
      <xdr:nvSpPr>
        <xdr:cNvPr id="125" name="テキスト ボックス 124"/>
        <xdr:cNvSpPr txBox="1"/>
      </xdr:nvSpPr>
      <xdr:spPr>
        <a:xfrm>
          <a:off x="3497795" y="9673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49409</xdr:rowOff>
    </xdr:from>
    <xdr:to>
      <xdr:col>15</xdr:col>
      <xdr:colOff>50800</xdr:colOff>
      <xdr:row>58</xdr:row>
      <xdr:rowOff>75040</xdr:rowOff>
    </xdr:to>
    <xdr:cxnSp macro="">
      <xdr:nvCxnSpPr>
        <xdr:cNvPr id="126" name="直線コネクタ 125"/>
        <xdr:cNvCxnSpPr/>
      </xdr:nvCxnSpPr>
      <xdr:spPr>
        <a:xfrm flipV="1">
          <a:off x="2019300" y="9993509"/>
          <a:ext cx="889000" cy="25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142819</xdr:rowOff>
    </xdr:from>
    <xdr:to>
      <xdr:col>15</xdr:col>
      <xdr:colOff>101600</xdr:colOff>
      <xdr:row>58</xdr:row>
      <xdr:rowOff>72969</xdr:rowOff>
    </xdr:to>
    <xdr:sp macro="" textlink="">
      <xdr:nvSpPr>
        <xdr:cNvPr id="127" name="フローチャート: 判断 126"/>
        <xdr:cNvSpPr/>
      </xdr:nvSpPr>
      <xdr:spPr>
        <a:xfrm>
          <a:off x="2857500" y="991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89496</xdr:rowOff>
    </xdr:from>
    <xdr:ext cx="599010" cy="259045"/>
    <xdr:sp macro="" textlink="">
      <xdr:nvSpPr>
        <xdr:cNvPr id="128" name="テキスト ボックス 127"/>
        <xdr:cNvSpPr txBox="1"/>
      </xdr:nvSpPr>
      <xdr:spPr>
        <a:xfrm>
          <a:off x="2608795" y="9690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64176</xdr:rowOff>
    </xdr:from>
    <xdr:to>
      <xdr:col>10</xdr:col>
      <xdr:colOff>114300</xdr:colOff>
      <xdr:row>58</xdr:row>
      <xdr:rowOff>75040</xdr:rowOff>
    </xdr:to>
    <xdr:cxnSp macro="">
      <xdr:nvCxnSpPr>
        <xdr:cNvPr id="129" name="直線コネクタ 128"/>
        <xdr:cNvCxnSpPr/>
      </xdr:nvCxnSpPr>
      <xdr:spPr>
        <a:xfrm>
          <a:off x="1130300" y="10008276"/>
          <a:ext cx="889000" cy="10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146191</xdr:rowOff>
    </xdr:from>
    <xdr:to>
      <xdr:col>10</xdr:col>
      <xdr:colOff>165100</xdr:colOff>
      <xdr:row>58</xdr:row>
      <xdr:rowOff>76341</xdr:rowOff>
    </xdr:to>
    <xdr:sp macro="" textlink="">
      <xdr:nvSpPr>
        <xdr:cNvPr id="130" name="フローチャート: 判断 129"/>
        <xdr:cNvSpPr/>
      </xdr:nvSpPr>
      <xdr:spPr>
        <a:xfrm>
          <a:off x="1968500" y="9918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92868</xdr:rowOff>
    </xdr:from>
    <xdr:ext cx="534377" cy="259045"/>
    <xdr:sp macro="" textlink="">
      <xdr:nvSpPr>
        <xdr:cNvPr id="131" name="テキスト ボックス 130"/>
        <xdr:cNvSpPr txBox="1"/>
      </xdr:nvSpPr>
      <xdr:spPr>
        <a:xfrm>
          <a:off x="1752111" y="9694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130301</xdr:rowOff>
    </xdr:from>
    <xdr:to>
      <xdr:col>6</xdr:col>
      <xdr:colOff>38100</xdr:colOff>
      <xdr:row>58</xdr:row>
      <xdr:rowOff>60451</xdr:rowOff>
    </xdr:to>
    <xdr:sp macro="" textlink="">
      <xdr:nvSpPr>
        <xdr:cNvPr id="132" name="フローチャート: 判断 131"/>
        <xdr:cNvSpPr/>
      </xdr:nvSpPr>
      <xdr:spPr>
        <a:xfrm>
          <a:off x="1079500" y="990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76978</xdr:rowOff>
    </xdr:from>
    <xdr:ext cx="599010" cy="259045"/>
    <xdr:sp macro="" textlink="">
      <xdr:nvSpPr>
        <xdr:cNvPr id="133" name="テキスト ボックス 132"/>
        <xdr:cNvSpPr txBox="1"/>
      </xdr:nvSpPr>
      <xdr:spPr>
        <a:xfrm>
          <a:off x="830795" y="9678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157231</xdr:rowOff>
    </xdr:from>
    <xdr:to>
      <xdr:col>24</xdr:col>
      <xdr:colOff>114300</xdr:colOff>
      <xdr:row>57</xdr:row>
      <xdr:rowOff>87381</xdr:rowOff>
    </xdr:to>
    <xdr:sp macro="" textlink="">
      <xdr:nvSpPr>
        <xdr:cNvPr id="139" name="楕円 138"/>
        <xdr:cNvSpPr/>
      </xdr:nvSpPr>
      <xdr:spPr>
        <a:xfrm>
          <a:off x="4584700" y="975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72158</xdr:rowOff>
    </xdr:from>
    <xdr:ext cx="599010" cy="259045"/>
    <xdr:sp macro="" textlink="">
      <xdr:nvSpPr>
        <xdr:cNvPr id="140" name="総務費該当値テキスト"/>
        <xdr:cNvSpPr txBox="1"/>
      </xdr:nvSpPr>
      <xdr:spPr>
        <a:xfrm>
          <a:off x="4686300" y="9673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15963</xdr:rowOff>
    </xdr:from>
    <xdr:to>
      <xdr:col>20</xdr:col>
      <xdr:colOff>38100</xdr:colOff>
      <xdr:row>58</xdr:row>
      <xdr:rowOff>117563</xdr:rowOff>
    </xdr:to>
    <xdr:sp macro="" textlink="">
      <xdr:nvSpPr>
        <xdr:cNvPr id="141" name="楕円 140"/>
        <xdr:cNvSpPr/>
      </xdr:nvSpPr>
      <xdr:spPr>
        <a:xfrm>
          <a:off x="3746500" y="996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108690</xdr:rowOff>
    </xdr:from>
    <xdr:ext cx="534377" cy="259045"/>
    <xdr:sp macro="" textlink="">
      <xdr:nvSpPr>
        <xdr:cNvPr id="142" name="テキスト ボックス 141"/>
        <xdr:cNvSpPr txBox="1"/>
      </xdr:nvSpPr>
      <xdr:spPr>
        <a:xfrm>
          <a:off x="3530111" y="10052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170059</xdr:rowOff>
    </xdr:from>
    <xdr:to>
      <xdr:col>15</xdr:col>
      <xdr:colOff>101600</xdr:colOff>
      <xdr:row>58</xdr:row>
      <xdr:rowOff>100209</xdr:rowOff>
    </xdr:to>
    <xdr:sp macro="" textlink="">
      <xdr:nvSpPr>
        <xdr:cNvPr id="143" name="楕円 142"/>
        <xdr:cNvSpPr/>
      </xdr:nvSpPr>
      <xdr:spPr>
        <a:xfrm>
          <a:off x="2857500" y="994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91336</xdr:rowOff>
    </xdr:from>
    <xdr:ext cx="534377" cy="259045"/>
    <xdr:sp macro="" textlink="">
      <xdr:nvSpPr>
        <xdr:cNvPr id="144" name="テキスト ボックス 143"/>
        <xdr:cNvSpPr txBox="1"/>
      </xdr:nvSpPr>
      <xdr:spPr>
        <a:xfrm>
          <a:off x="2641111" y="10035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24240</xdr:rowOff>
    </xdr:from>
    <xdr:to>
      <xdr:col>10</xdr:col>
      <xdr:colOff>165100</xdr:colOff>
      <xdr:row>58</xdr:row>
      <xdr:rowOff>125840</xdr:rowOff>
    </xdr:to>
    <xdr:sp macro="" textlink="">
      <xdr:nvSpPr>
        <xdr:cNvPr id="145" name="楕円 144"/>
        <xdr:cNvSpPr/>
      </xdr:nvSpPr>
      <xdr:spPr>
        <a:xfrm>
          <a:off x="1968500" y="99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116967</xdr:rowOff>
    </xdr:from>
    <xdr:ext cx="534377" cy="259045"/>
    <xdr:sp macro="" textlink="">
      <xdr:nvSpPr>
        <xdr:cNvPr id="146" name="テキスト ボックス 145"/>
        <xdr:cNvSpPr txBox="1"/>
      </xdr:nvSpPr>
      <xdr:spPr>
        <a:xfrm>
          <a:off x="1752111" y="10061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13376</xdr:rowOff>
    </xdr:from>
    <xdr:to>
      <xdr:col>6</xdr:col>
      <xdr:colOff>38100</xdr:colOff>
      <xdr:row>58</xdr:row>
      <xdr:rowOff>114976</xdr:rowOff>
    </xdr:to>
    <xdr:sp macro="" textlink="">
      <xdr:nvSpPr>
        <xdr:cNvPr id="147" name="楕円 146"/>
        <xdr:cNvSpPr/>
      </xdr:nvSpPr>
      <xdr:spPr>
        <a:xfrm>
          <a:off x="1079500" y="9957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106103</xdr:rowOff>
    </xdr:from>
    <xdr:ext cx="534377" cy="259045"/>
    <xdr:sp macro="" textlink="">
      <xdr:nvSpPr>
        <xdr:cNvPr id="148" name="テキスト ボックス 147"/>
        <xdr:cNvSpPr txBox="1"/>
      </xdr:nvSpPr>
      <xdr:spPr>
        <a:xfrm>
          <a:off x="863111" y="10050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1" name="テキスト ボックス 160"/>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124297</xdr:rowOff>
    </xdr:from>
    <xdr:to>
      <xdr:col>24</xdr:col>
      <xdr:colOff>62865</xdr:colOff>
      <xdr:row>79</xdr:row>
      <xdr:rowOff>162234</xdr:rowOff>
    </xdr:to>
    <xdr:cxnSp macro="">
      <xdr:nvCxnSpPr>
        <xdr:cNvPr id="175" name="直線コネクタ 174"/>
        <xdr:cNvCxnSpPr/>
      </xdr:nvCxnSpPr>
      <xdr:spPr>
        <a:xfrm flipV="1">
          <a:off x="4633595" y="12125797"/>
          <a:ext cx="1270" cy="1580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166061</xdr:rowOff>
    </xdr:from>
    <xdr:ext cx="599010" cy="259045"/>
    <xdr:sp macro="" textlink="">
      <xdr:nvSpPr>
        <xdr:cNvPr id="176" name="民生費最小値テキスト"/>
        <xdr:cNvSpPr txBox="1"/>
      </xdr:nvSpPr>
      <xdr:spPr>
        <a:xfrm>
          <a:off x="4686300" y="13710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162234</xdr:rowOff>
    </xdr:from>
    <xdr:to>
      <xdr:col>24</xdr:col>
      <xdr:colOff>152400</xdr:colOff>
      <xdr:row>79</xdr:row>
      <xdr:rowOff>162234</xdr:rowOff>
    </xdr:to>
    <xdr:cxnSp macro="">
      <xdr:nvCxnSpPr>
        <xdr:cNvPr id="177" name="直線コネクタ 176"/>
        <xdr:cNvCxnSpPr/>
      </xdr:nvCxnSpPr>
      <xdr:spPr>
        <a:xfrm>
          <a:off x="4546600" y="13706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70974</xdr:rowOff>
    </xdr:from>
    <xdr:ext cx="599010" cy="259045"/>
    <xdr:sp macro="" textlink="">
      <xdr:nvSpPr>
        <xdr:cNvPr id="178" name="民生費最大値テキスト"/>
        <xdr:cNvSpPr txBox="1"/>
      </xdr:nvSpPr>
      <xdr:spPr>
        <a:xfrm>
          <a:off x="4686300" y="11901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259,415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124297</xdr:rowOff>
    </xdr:from>
    <xdr:to>
      <xdr:col>24</xdr:col>
      <xdr:colOff>152400</xdr:colOff>
      <xdr:row>70</xdr:row>
      <xdr:rowOff>124297</xdr:rowOff>
    </xdr:to>
    <xdr:cxnSp macro="">
      <xdr:nvCxnSpPr>
        <xdr:cNvPr id="179" name="直線コネクタ 178"/>
        <xdr:cNvCxnSpPr/>
      </xdr:nvCxnSpPr>
      <xdr:spPr>
        <a:xfrm>
          <a:off x="4546600" y="12125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52200</xdr:rowOff>
    </xdr:from>
    <xdr:to>
      <xdr:col>24</xdr:col>
      <xdr:colOff>63500</xdr:colOff>
      <xdr:row>78</xdr:row>
      <xdr:rowOff>98454</xdr:rowOff>
    </xdr:to>
    <xdr:cxnSp macro="">
      <xdr:nvCxnSpPr>
        <xdr:cNvPr id="180" name="直線コネクタ 179"/>
        <xdr:cNvCxnSpPr/>
      </xdr:nvCxnSpPr>
      <xdr:spPr>
        <a:xfrm flipV="1">
          <a:off x="3797300" y="13425300"/>
          <a:ext cx="838200" cy="46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91225</xdr:rowOff>
    </xdr:from>
    <xdr:ext cx="599010" cy="259045"/>
    <xdr:sp macro="" textlink="">
      <xdr:nvSpPr>
        <xdr:cNvPr id="181" name="民生費平均値テキスト"/>
        <xdr:cNvSpPr txBox="1"/>
      </xdr:nvSpPr>
      <xdr:spPr>
        <a:xfrm>
          <a:off x="4686300" y="127785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68348</xdr:rowOff>
    </xdr:from>
    <xdr:to>
      <xdr:col>24</xdr:col>
      <xdr:colOff>114300</xdr:colOff>
      <xdr:row>75</xdr:row>
      <xdr:rowOff>169948</xdr:rowOff>
    </xdr:to>
    <xdr:sp macro="" textlink="">
      <xdr:nvSpPr>
        <xdr:cNvPr id="182" name="フローチャート: 判断 181"/>
        <xdr:cNvSpPr/>
      </xdr:nvSpPr>
      <xdr:spPr>
        <a:xfrm>
          <a:off x="4584700" y="12927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98454</xdr:rowOff>
    </xdr:from>
    <xdr:to>
      <xdr:col>19</xdr:col>
      <xdr:colOff>177800</xdr:colOff>
      <xdr:row>78</xdr:row>
      <xdr:rowOff>151816</xdr:rowOff>
    </xdr:to>
    <xdr:cxnSp macro="">
      <xdr:nvCxnSpPr>
        <xdr:cNvPr id="183" name="直線コネクタ 182"/>
        <xdr:cNvCxnSpPr/>
      </xdr:nvCxnSpPr>
      <xdr:spPr>
        <a:xfrm flipV="1">
          <a:off x="2908300" y="13471554"/>
          <a:ext cx="889000" cy="53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8280</xdr:rowOff>
    </xdr:from>
    <xdr:to>
      <xdr:col>20</xdr:col>
      <xdr:colOff>38100</xdr:colOff>
      <xdr:row>76</xdr:row>
      <xdr:rowOff>109880</xdr:rowOff>
    </xdr:to>
    <xdr:sp macro="" textlink="">
      <xdr:nvSpPr>
        <xdr:cNvPr id="184" name="フローチャート: 判断 183"/>
        <xdr:cNvSpPr/>
      </xdr:nvSpPr>
      <xdr:spPr>
        <a:xfrm>
          <a:off x="3746500" y="13038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126407</xdr:rowOff>
    </xdr:from>
    <xdr:ext cx="599010" cy="259045"/>
    <xdr:sp macro="" textlink="">
      <xdr:nvSpPr>
        <xdr:cNvPr id="185" name="テキスト ボックス 184"/>
        <xdr:cNvSpPr txBox="1"/>
      </xdr:nvSpPr>
      <xdr:spPr>
        <a:xfrm>
          <a:off x="3497795" y="12813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140125</xdr:rowOff>
    </xdr:from>
    <xdr:to>
      <xdr:col>15</xdr:col>
      <xdr:colOff>50800</xdr:colOff>
      <xdr:row>78</xdr:row>
      <xdr:rowOff>151816</xdr:rowOff>
    </xdr:to>
    <xdr:cxnSp macro="">
      <xdr:nvCxnSpPr>
        <xdr:cNvPr id="186" name="直線コネクタ 185"/>
        <xdr:cNvCxnSpPr/>
      </xdr:nvCxnSpPr>
      <xdr:spPr>
        <a:xfrm>
          <a:off x="2019300" y="13513225"/>
          <a:ext cx="889000" cy="1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66475</xdr:rowOff>
    </xdr:from>
    <xdr:to>
      <xdr:col>15</xdr:col>
      <xdr:colOff>101600</xdr:colOff>
      <xdr:row>76</xdr:row>
      <xdr:rowOff>168075</xdr:rowOff>
    </xdr:to>
    <xdr:sp macro="" textlink="">
      <xdr:nvSpPr>
        <xdr:cNvPr id="187" name="フローチャート: 判断 186"/>
        <xdr:cNvSpPr/>
      </xdr:nvSpPr>
      <xdr:spPr>
        <a:xfrm>
          <a:off x="2857500" y="1309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13153</xdr:rowOff>
    </xdr:from>
    <xdr:ext cx="599010" cy="259045"/>
    <xdr:sp macro="" textlink="">
      <xdr:nvSpPr>
        <xdr:cNvPr id="188" name="テキスト ボックス 187"/>
        <xdr:cNvSpPr txBox="1"/>
      </xdr:nvSpPr>
      <xdr:spPr>
        <a:xfrm>
          <a:off x="2608795" y="12871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45430</xdr:rowOff>
    </xdr:from>
    <xdr:to>
      <xdr:col>10</xdr:col>
      <xdr:colOff>114300</xdr:colOff>
      <xdr:row>78</xdr:row>
      <xdr:rowOff>140125</xdr:rowOff>
    </xdr:to>
    <xdr:cxnSp macro="">
      <xdr:nvCxnSpPr>
        <xdr:cNvPr id="189" name="直線コネクタ 188"/>
        <xdr:cNvCxnSpPr/>
      </xdr:nvCxnSpPr>
      <xdr:spPr>
        <a:xfrm>
          <a:off x="1130300" y="13418530"/>
          <a:ext cx="889000" cy="9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46642</xdr:rowOff>
    </xdr:from>
    <xdr:to>
      <xdr:col>10</xdr:col>
      <xdr:colOff>165100</xdr:colOff>
      <xdr:row>76</xdr:row>
      <xdr:rowOff>148242</xdr:rowOff>
    </xdr:to>
    <xdr:sp macro="" textlink="">
      <xdr:nvSpPr>
        <xdr:cNvPr id="190" name="フローチャート: 判断 189"/>
        <xdr:cNvSpPr/>
      </xdr:nvSpPr>
      <xdr:spPr>
        <a:xfrm>
          <a:off x="1968500" y="13076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164768</xdr:rowOff>
    </xdr:from>
    <xdr:ext cx="599010" cy="259045"/>
    <xdr:sp macro="" textlink="">
      <xdr:nvSpPr>
        <xdr:cNvPr id="191" name="テキスト ボックス 190"/>
        <xdr:cNvSpPr txBox="1"/>
      </xdr:nvSpPr>
      <xdr:spPr>
        <a:xfrm>
          <a:off x="1719795" y="12852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54164</xdr:rowOff>
    </xdr:from>
    <xdr:to>
      <xdr:col>6</xdr:col>
      <xdr:colOff>38100</xdr:colOff>
      <xdr:row>76</xdr:row>
      <xdr:rowOff>155764</xdr:rowOff>
    </xdr:to>
    <xdr:sp macro="" textlink="">
      <xdr:nvSpPr>
        <xdr:cNvPr id="192" name="フローチャート: 判断 191"/>
        <xdr:cNvSpPr/>
      </xdr:nvSpPr>
      <xdr:spPr>
        <a:xfrm>
          <a:off x="1079500" y="130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840</xdr:rowOff>
    </xdr:from>
    <xdr:ext cx="599010" cy="259045"/>
    <xdr:sp macro="" textlink="">
      <xdr:nvSpPr>
        <xdr:cNvPr id="193" name="テキスト ボックス 192"/>
        <xdr:cNvSpPr txBox="1"/>
      </xdr:nvSpPr>
      <xdr:spPr>
        <a:xfrm>
          <a:off x="830795" y="12859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1400</xdr:rowOff>
    </xdr:from>
    <xdr:to>
      <xdr:col>24</xdr:col>
      <xdr:colOff>114300</xdr:colOff>
      <xdr:row>78</xdr:row>
      <xdr:rowOff>103000</xdr:rowOff>
    </xdr:to>
    <xdr:sp macro="" textlink="">
      <xdr:nvSpPr>
        <xdr:cNvPr id="199" name="楕円 198"/>
        <xdr:cNvSpPr/>
      </xdr:nvSpPr>
      <xdr:spPr>
        <a:xfrm>
          <a:off x="4584700" y="1337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151277</xdr:rowOff>
    </xdr:from>
    <xdr:ext cx="599010" cy="259045"/>
    <xdr:sp macro="" textlink="">
      <xdr:nvSpPr>
        <xdr:cNvPr id="200" name="民生費該当値テキスト"/>
        <xdr:cNvSpPr txBox="1"/>
      </xdr:nvSpPr>
      <xdr:spPr>
        <a:xfrm>
          <a:off x="4686300" y="13352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47654</xdr:rowOff>
    </xdr:from>
    <xdr:to>
      <xdr:col>20</xdr:col>
      <xdr:colOff>38100</xdr:colOff>
      <xdr:row>78</xdr:row>
      <xdr:rowOff>149254</xdr:rowOff>
    </xdr:to>
    <xdr:sp macro="" textlink="">
      <xdr:nvSpPr>
        <xdr:cNvPr id="201" name="楕円 200"/>
        <xdr:cNvSpPr/>
      </xdr:nvSpPr>
      <xdr:spPr>
        <a:xfrm>
          <a:off x="3746500" y="13420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140381</xdr:rowOff>
    </xdr:from>
    <xdr:ext cx="599010" cy="259045"/>
    <xdr:sp macro="" textlink="">
      <xdr:nvSpPr>
        <xdr:cNvPr id="202" name="テキスト ボックス 201"/>
        <xdr:cNvSpPr txBox="1"/>
      </xdr:nvSpPr>
      <xdr:spPr>
        <a:xfrm>
          <a:off x="3497795" y="13513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101016</xdr:rowOff>
    </xdr:from>
    <xdr:to>
      <xdr:col>15</xdr:col>
      <xdr:colOff>101600</xdr:colOff>
      <xdr:row>79</xdr:row>
      <xdr:rowOff>31166</xdr:rowOff>
    </xdr:to>
    <xdr:sp macro="" textlink="">
      <xdr:nvSpPr>
        <xdr:cNvPr id="203" name="楕円 202"/>
        <xdr:cNvSpPr/>
      </xdr:nvSpPr>
      <xdr:spPr>
        <a:xfrm>
          <a:off x="2857500" y="13474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22293</xdr:rowOff>
    </xdr:from>
    <xdr:ext cx="599010" cy="259045"/>
    <xdr:sp macro="" textlink="">
      <xdr:nvSpPr>
        <xdr:cNvPr id="204" name="テキスト ボックス 203"/>
        <xdr:cNvSpPr txBox="1"/>
      </xdr:nvSpPr>
      <xdr:spPr>
        <a:xfrm>
          <a:off x="2608795" y="13566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89325</xdr:rowOff>
    </xdr:from>
    <xdr:to>
      <xdr:col>10</xdr:col>
      <xdr:colOff>165100</xdr:colOff>
      <xdr:row>79</xdr:row>
      <xdr:rowOff>19475</xdr:rowOff>
    </xdr:to>
    <xdr:sp macro="" textlink="">
      <xdr:nvSpPr>
        <xdr:cNvPr id="205" name="楕円 204"/>
        <xdr:cNvSpPr/>
      </xdr:nvSpPr>
      <xdr:spPr>
        <a:xfrm>
          <a:off x="1968500" y="1346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10602</xdr:rowOff>
    </xdr:from>
    <xdr:ext cx="599010" cy="259045"/>
    <xdr:sp macro="" textlink="">
      <xdr:nvSpPr>
        <xdr:cNvPr id="206" name="テキスト ボックス 205"/>
        <xdr:cNvSpPr txBox="1"/>
      </xdr:nvSpPr>
      <xdr:spPr>
        <a:xfrm>
          <a:off x="1719795" y="13555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166080</xdr:rowOff>
    </xdr:from>
    <xdr:to>
      <xdr:col>6</xdr:col>
      <xdr:colOff>38100</xdr:colOff>
      <xdr:row>78</xdr:row>
      <xdr:rowOff>96230</xdr:rowOff>
    </xdr:to>
    <xdr:sp macro="" textlink="">
      <xdr:nvSpPr>
        <xdr:cNvPr id="207" name="楕円 206"/>
        <xdr:cNvSpPr/>
      </xdr:nvSpPr>
      <xdr:spPr>
        <a:xfrm>
          <a:off x="1079500" y="1336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87357</xdr:rowOff>
    </xdr:from>
    <xdr:ext cx="599010" cy="259045"/>
    <xdr:sp macro="" textlink="">
      <xdr:nvSpPr>
        <xdr:cNvPr id="208" name="テキスト ボックス 207"/>
        <xdr:cNvSpPr txBox="1"/>
      </xdr:nvSpPr>
      <xdr:spPr>
        <a:xfrm>
          <a:off x="830795" y="13460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20" name="テキスト ボックス 219"/>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4" name="テキスト ボックス 22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58959</xdr:rowOff>
    </xdr:from>
    <xdr:to>
      <xdr:col>24</xdr:col>
      <xdr:colOff>62865</xdr:colOff>
      <xdr:row>98</xdr:row>
      <xdr:rowOff>53609</xdr:rowOff>
    </xdr:to>
    <xdr:cxnSp macro="">
      <xdr:nvCxnSpPr>
        <xdr:cNvPr id="232" name="直線コネクタ 231"/>
        <xdr:cNvCxnSpPr/>
      </xdr:nvCxnSpPr>
      <xdr:spPr>
        <a:xfrm flipV="1">
          <a:off x="4633595" y="15489459"/>
          <a:ext cx="1270" cy="1366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57436</xdr:rowOff>
    </xdr:from>
    <xdr:ext cx="534377" cy="259045"/>
    <xdr:sp macro="" textlink="">
      <xdr:nvSpPr>
        <xdr:cNvPr id="233" name="衛生費最小値テキスト"/>
        <xdr:cNvSpPr txBox="1"/>
      </xdr:nvSpPr>
      <xdr:spPr>
        <a:xfrm>
          <a:off x="4686300" y="1685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53609</xdr:rowOff>
    </xdr:from>
    <xdr:to>
      <xdr:col>24</xdr:col>
      <xdr:colOff>152400</xdr:colOff>
      <xdr:row>98</xdr:row>
      <xdr:rowOff>53609</xdr:rowOff>
    </xdr:to>
    <xdr:cxnSp macro="">
      <xdr:nvCxnSpPr>
        <xdr:cNvPr id="234" name="直線コネクタ 233"/>
        <xdr:cNvCxnSpPr/>
      </xdr:nvCxnSpPr>
      <xdr:spPr>
        <a:xfrm>
          <a:off x="4546600" y="16855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5636</xdr:rowOff>
    </xdr:from>
    <xdr:ext cx="599010" cy="259045"/>
    <xdr:sp macro="" textlink="">
      <xdr:nvSpPr>
        <xdr:cNvPr id="235" name="衛生費最大値テキスト"/>
        <xdr:cNvSpPr txBox="1"/>
      </xdr:nvSpPr>
      <xdr:spPr>
        <a:xfrm>
          <a:off x="4686300" y="15264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200,596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58959</xdr:rowOff>
    </xdr:from>
    <xdr:to>
      <xdr:col>24</xdr:col>
      <xdr:colOff>152400</xdr:colOff>
      <xdr:row>90</xdr:row>
      <xdr:rowOff>58959</xdr:rowOff>
    </xdr:to>
    <xdr:cxnSp macro="">
      <xdr:nvCxnSpPr>
        <xdr:cNvPr id="236" name="直線コネクタ 235"/>
        <xdr:cNvCxnSpPr/>
      </xdr:nvCxnSpPr>
      <xdr:spPr>
        <a:xfrm>
          <a:off x="4546600" y="1548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157500</xdr:rowOff>
    </xdr:from>
    <xdr:to>
      <xdr:col>24</xdr:col>
      <xdr:colOff>63500</xdr:colOff>
      <xdr:row>98</xdr:row>
      <xdr:rowOff>5626</xdr:rowOff>
    </xdr:to>
    <xdr:cxnSp macro="">
      <xdr:nvCxnSpPr>
        <xdr:cNvPr id="237" name="直線コネクタ 236"/>
        <xdr:cNvCxnSpPr/>
      </xdr:nvCxnSpPr>
      <xdr:spPr>
        <a:xfrm flipV="1">
          <a:off x="3797300" y="16788150"/>
          <a:ext cx="838200" cy="19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163479</xdr:rowOff>
    </xdr:from>
    <xdr:ext cx="534377" cy="259045"/>
    <xdr:sp macro="" textlink="">
      <xdr:nvSpPr>
        <xdr:cNvPr id="238" name="衛生費平均値テキスト"/>
        <xdr:cNvSpPr txBox="1"/>
      </xdr:nvSpPr>
      <xdr:spPr>
        <a:xfrm>
          <a:off x="4686300" y="16279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140602</xdr:rowOff>
    </xdr:from>
    <xdr:to>
      <xdr:col>24</xdr:col>
      <xdr:colOff>114300</xdr:colOff>
      <xdr:row>96</xdr:row>
      <xdr:rowOff>70752</xdr:rowOff>
    </xdr:to>
    <xdr:sp macro="" textlink="">
      <xdr:nvSpPr>
        <xdr:cNvPr id="239" name="フローチャート: 判断 238"/>
        <xdr:cNvSpPr/>
      </xdr:nvSpPr>
      <xdr:spPr>
        <a:xfrm>
          <a:off x="4584700" y="16428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157265</xdr:rowOff>
    </xdr:from>
    <xdr:to>
      <xdr:col>19</xdr:col>
      <xdr:colOff>177800</xdr:colOff>
      <xdr:row>98</xdr:row>
      <xdr:rowOff>5626</xdr:rowOff>
    </xdr:to>
    <xdr:cxnSp macro="">
      <xdr:nvCxnSpPr>
        <xdr:cNvPr id="240" name="直線コネクタ 239"/>
        <xdr:cNvCxnSpPr/>
      </xdr:nvCxnSpPr>
      <xdr:spPr>
        <a:xfrm>
          <a:off x="2908300" y="16787915"/>
          <a:ext cx="889000" cy="19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33807</xdr:rowOff>
    </xdr:from>
    <xdr:to>
      <xdr:col>20</xdr:col>
      <xdr:colOff>38100</xdr:colOff>
      <xdr:row>96</xdr:row>
      <xdr:rowOff>135407</xdr:rowOff>
    </xdr:to>
    <xdr:sp macro="" textlink="">
      <xdr:nvSpPr>
        <xdr:cNvPr id="241" name="フローチャート: 判断 240"/>
        <xdr:cNvSpPr/>
      </xdr:nvSpPr>
      <xdr:spPr>
        <a:xfrm>
          <a:off x="3746500" y="16493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151934</xdr:rowOff>
    </xdr:from>
    <xdr:ext cx="534377" cy="259045"/>
    <xdr:sp macro="" textlink="">
      <xdr:nvSpPr>
        <xdr:cNvPr id="242" name="テキスト ボックス 241"/>
        <xdr:cNvSpPr txBox="1"/>
      </xdr:nvSpPr>
      <xdr:spPr>
        <a:xfrm>
          <a:off x="3530111" y="16268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157265</xdr:rowOff>
    </xdr:from>
    <xdr:to>
      <xdr:col>15</xdr:col>
      <xdr:colOff>50800</xdr:colOff>
      <xdr:row>97</xdr:row>
      <xdr:rowOff>167619</xdr:rowOff>
    </xdr:to>
    <xdr:cxnSp macro="">
      <xdr:nvCxnSpPr>
        <xdr:cNvPr id="243" name="直線コネクタ 242"/>
        <xdr:cNvCxnSpPr/>
      </xdr:nvCxnSpPr>
      <xdr:spPr>
        <a:xfrm flipV="1">
          <a:off x="2019300" y="16787915"/>
          <a:ext cx="889000" cy="10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98464</xdr:rowOff>
    </xdr:from>
    <xdr:to>
      <xdr:col>15</xdr:col>
      <xdr:colOff>101600</xdr:colOff>
      <xdr:row>97</xdr:row>
      <xdr:rowOff>28614</xdr:rowOff>
    </xdr:to>
    <xdr:sp macro="" textlink="">
      <xdr:nvSpPr>
        <xdr:cNvPr id="244" name="フローチャート: 判断 243"/>
        <xdr:cNvSpPr/>
      </xdr:nvSpPr>
      <xdr:spPr>
        <a:xfrm>
          <a:off x="2857500" y="1655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45141</xdr:rowOff>
    </xdr:from>
    <xdr:ext cx="534377" cy="259045"/>
    <xdr:sp macro="" textlink="">
      <xdr:nvSpPr>
        <xdr:cNvPr id="245" name="テキスト ボックス 244"/>
        <xdr:cNvSpPr txBox="1"/>
      </xdr:nvSpPr>
      <xdr:spPr>
        <a:xfrm>
          <a:off x="2641111" y="16332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108717</xdr:rowOff>
    </xdr:from>
    <xdr:to>
      <xdr:col>10</xdr:col>
      <xdr:colOff>114300</xdr:colOff>
      <xdr:row>97</xdr:row>
      <xdr:rowOff>167619</xdr:rowOff>
    </xdr:to>
    <xdr:cxnSp macro="">
      <xdr:nvCxnSpPr>
        <xdr:cNvPr id="246" name="直線コネクタ 245"/>
        <xdr:cNvCxnSpPr/>
      </xdr:nvCxnSpPr>
      <xdr:spPr>
        <a:xfrm>
          <a:off x="1130300" y="16739367"/>
          <a:ext cx="889000" cy="58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90196</xdr:rowOff>
    </xdr:from>
    <xdr:to>
      <xdr:col>10</xdr:col>
      <xdr:colOff>165100</xdr:colOff>
      <xdr:row>97</xdr:row>
      <xdr:rowOff>20346</xdr:rowOff>
    </xdr:to>
    <xdr:sp macro="" textlink="">
      <xdr:nvSpPr>
        <xdr:cNvPr id="247" name="フローチャート: 判断 246"/>
        <xdr:cNvSpPr/>
      </xdr:nvSpPr>
      <xdr:spPr>
        <a:xfrm>
          <a:off x="1968500" y="16549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36873</xdr:rowOff>
    </xdr:from>
    <xdr:ext cx="534377" cy="259045"/>
    <xdr:sp macro="" textlink="">
      <xdr:nvSpPr>
        <xdr:cNvPr id="248" name="テキスト ボックス 247"/>
        <xdr:cNvSpPr txBox="1"/>
      </xdr:nvSpPr>
      <xdr:spPr>
        <a:xfrm>
          <a:off x="1752111" y="16324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81448</xdr:rowOff>
    </xdr:from>
    <xdr:to>
      <xdr:col>6</xdr:col>
      <xdr:colOff>38100</xdr:colOff>
      <xdr:row>97</xdr:row>
      <xdr:rowOff>11598</xdr:rowOff>
    </xdr:to>
    <xdr:sp macro="" textlink="">
      <xdr:nvSpPr>
        <xdr:cNvPr id="249" name="フローチャート: 判断 248"/>
        <xdr:cNvSpPr/>
      </xdr:nvSpPr>
      <xdr:spPr>
        <a:xfrm>
          <a:off x="1079500" y="1654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28125</xdr:rowOff>
    </xdr:from>
    <xdr:ext cx="534377" cy="259045"/>
    <xdr:sp macro="" textlink="">
      <xdr:nvSpPr>
        <xdr:cNvPr id="250" name="テキスト ボックス 249"/>
        <xdr:cNvSpPr txBox="1"/>
      </xdr:nvSpPr>
      <xdr:spPr>
        <a:xfrm>
          <a:off x="863111" y="1631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106700</xdr:rowOff>
    </xdr:from>
    <xdr:to>
      <xdr:col>24</xdr:col>
      <xdr:colOff>114300</xdr:colOff>
      <xdr:row>98</xdr:row>
      <xdr:rowOff>36850</xdr:rowOff>
    </xdr:to>
    <xdr:sp macro="" textlink="">
      <xdr:nvSpPr>
        <xdr:cNvPr id="256" name="楕円 255"/>
        <xdr:cNvSpPr/>
      </xdr:nvSpPr>
      <xdr:spPr>
        <a:xfrm>
          <a:off x="4584700" y="1673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21627</xdr:rowOff>
    </xdr:from>
    <xdr:ext cx="534377" cy="259045"/>
    <xdr:sp macro="" textlink="">
      <xdr:nvSpPr>
        <xdr:cNvPr id="257" name="衛生費該当値テキスト"/>
        <xdr:cNvSpPr txBox="1"/>
      </xdr:nvSpPr>
      <xdr:spPr>
        <a:xfrm>
          <a:off x="4686300" y="16652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126276</xdr:rowOff>
    </xdr:from>
    <xdr:to>
      <xdr:col>20</xdr:col>
      <xdr:colOff>38100</xdr:colOff>
      <xdr:row>98</xdr:row>
      <xdr:rowOff>56426</xdr:rowOff>
    </xdr:to>
    <xdr:sp macro="" textlink="">
      <xdr:nvSpPr>
        <xdr:cNvPr id="258" name="楕円 257"/>
        <xdr:cNvSpPr/>
      </xdr:nvSpPr>
      <xdr:spPr>
        <a:xfrm>
          <a:off x="3746500" y="16756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47553</xdr:rowOff>
    </xdr:from>
    <xdr:ext cx="534377" cy="259045"/>
    <xdr:sp macro="" textlink="">
      <xdr:nvSpPr>
        <xdr:cNvPr id="259" name="テキスト ボックス 258"/>
        <xdr:cNvSpPr txBox="1"/>
      </xdr:nvSpPr>
      <xdr:spPr>
        <a:xfrm>
          <a:off x="3530111" y="16849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106465</xdr:rowOff>
    </xdr:from>
    <xdr:to>
      <xdr:col>15</xdr:col>
      <xdr:colOff>101600</xdr:colOff>
      <xdr:row>98</xdr:row>
      <xdr:rowOff>36615</xdr:rowOff>
    </xdr:to>
    <xdr:sp macro="" textlink="">
      <xdr:nvSpPr>
        <xdr:cNvPr id="260" name="楕円 259"/>
        <xdr:cNvSpPr/>
      </xdr:nvSpPr>
      <xdr:spPr>
        <a:xfrm>
          <a:off x="2857500" y="1673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27742</xdr:rowOff>
    </xdr:from>
    <xdr:ext cx="534377" cy="259045"/>
    <xdr:sp macro="" textlink="">
      <xdr:nvSpPr>
        <xdr:cNvPr id="261" name="テキスト ボックス 260"/>
        <xdr:cNvSpPr txBox="1"/>
      </xdr:nvSpPr>
      <xdr:spPr>
        <a:xfrm>
          <a:off x="2641111" y="16829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116819</xdr:rowOff>
    </xdr:from>
    <xdr:to>
      <xdr:col>10</xdr:col>
      <xdr:colOff>165100</xdr:colOff>
      <xdr:row>98</xdr:row>
      <xdr:rowOff>46969</xdr:rowOff>
    </xdr:to>
    <xdr:sp macro="" textlink="">
      <xdr:nvSpPr>
        <xdr:cNvPr id="262" name="楕円 261"/>
        <xdr:cNvSpPr/>
      </xdr:nvSpPr>
      <xdr:spPr>
        <a:xfrm>
          <a:off x="1968500" y="16747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38096</xdr:rowOff>
    </xdr:from>
    <xdr:ext cx="534377" cy="259045"/>
    <xdr:sp macro="" textlink="">
      <xdr:nvSpPr>
        <xdr:cNvPr id="263" name="テキスト ボックス 262"/>
        <xdr:cNvSpPr txBox="1"/>
      </xdr:nvSpPr>
      <xdr:spPr>
        <a:xfrm>
          <a:off x="1752111" y="16840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57917</xdr:rowOff>
    </xdr:from>
    <xdr:to>
      <xdr:col>6</xdr:col>
      <xdr:colOff>38100</xdr:colOff>
      <xdr:row>97</xdr:row>
      <xdr:rowOff>159517</xdr:rowOff>
    </xdr:to>
    <xdr:sp macro="" textlink="">
      <xdr:nvSpPr>
        <xdr:cNvPr id="264" name="楕円 263"/>
        <xdr:cNvSpPr/>
      </xdr:nvSpPr>
      <xdr:spPr>
        <a:xfrm>
          <a:off x="1079500" y="16688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150644</xdr:rowOff>
    </xdr:from>
    <xdr:ext cx="534377" cy="259045"/>
    <xdr:sp macro="" textlink="">
      <xdr:nvSpPr>
        <xdr:cNvPr id="265" name="テキスト ボックス 264"/>
        <xdr:cNvSpPr txBox="1"/>
      </xdr:nvSpPr>
      <xdr:spPr>
        <a:xfrm>
          <a:off x="863111" y="16781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5969</xdr:rowOff>
    </xdr:from>
    <xdr:to>
      <xdr:col>54</xdr:col>
      <xdr:colOff>189865</xdr:colOff>
      <xdr:row>38</xdr:row>
      <xdr:rowOff>139700</xdr:rowOff>
    </xdr:to>
    <xdr:cxnSp macro="">
      <xdr:nvCxnSpPr>
        <xdr:cNvPr id="287" name="直線コネクタ 286"/>
        <xdr:cNvCxnSpPr/>
      </xdr:nvCxnSpPr>
      <xdr:spPr>
        <a:xfrm flipV="1">
          <a:off x="10475595" y="5492369"/>
          <a:ext cx="1270" cy="116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124096</xdr:rowOff>
    </xdr:from>
    <xdr:ext cx="469744" cy="259045"/>
    <xdr:sp macro="" textlink="">
      <xdr:nvSpPr>
        <xdr:cNvPr id="290" name="労働費最大値テキスト"/>
        <xdr:cNvSpPr txBox="1"/>
      </xdr:nvSpPr>
      <xdr:spPr>
        <a:xfrm>
          <a:off x="10528300" y="5267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32</xdr:row>
      <xdr:rowOff>5969</xdr:rowOff>
    </xdr:from>
    <xdr:to>
      <xdr:col>55</xdr:col>
      <xdr:colOff>88900</xdr:colOff>
      <xdr:row>32</xdr:row>
      <xdr:rowOff>5969</xdr:rowOff>
    </xdr:to>
    <xdr:cxnSp macro="">
      <xdr:nvCxnSpPr>
        <xdr:cNvPr id="291" name="直線コネクタ 290"/>
        <xdr:cNvCxnSpPr/>
      </xdr:nvCxnSpPr>
      <xdr:spPr>
        <a:xfrm>
          <a:off x="10388600" y="5492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136042</xdr:rowOff>
    </xdr:from>
    <xdr:to>
      <xdr:col>55</xdr:col>
      <xdr:colOff>0</xdr:colOff>
      <xdr:row>38</xdr:row>
      <xdr:rowOff>138557</xdr:rowOff>
    </xdr:to>
    <xdr:cxnSp macro="">
      <xdr:nvCxnSpPr>
        <xdr:cNvPr id="292" name="直線コネクタ 291"/>
        <xdr:cNvCxnSpPr/>
      </xdr:nvCxnSpPr>
      <xdr:spPr>
        <a:xfrm flipV="1">
          <a:off x="9639300" y="6651142"/>
          <a:ext cx="8382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145381</xdr:rowOff>
    </xdr:from>
    <xdr:ext cx="378565" cy="259045"/>
    <xdr:sp macro="" textlink="">
      <xdr:nvSpPr>
        <xdr:cNvPr id="293" name="労働費平均値テキスト"/>
        <xdr:cNvSpPr txBox="1"/>
      </xdr:nvSpPr>
      <xdr:spPr>
        <a:xfrm>
          <a:off x="10528300" y="63175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122504</xdr:rowOff>
    </xdr:from>
    <xdr:to>
      <xdr:col>55</xdr:col>
      <xdr:colOff>50800</xdr:colOff>
      <xdr:row>38</xdr:row>
      <xdr:rowOff>52654</xdr:rowOff>
    </xdr:to>
    <xdr:sp macro="" textlink="">
      <xdr:nvSpPr>
        <xdr:cNvPr id="294" name="フローチャート: 判断 293"/>
        <xdr:cNvSpPr/>
      </xdr:nvSpPr>
      <xdr:spPr>
        <a:xfrm>
          <a:off x="10426700" y="6466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138557</xdr:rowOff>
    </xdr:from>
    <xdr:to>
      <xdr:col>50</xdr:col>
      <xdr:colOff>114300</xdr:colOff>
      <xdr:row>38</xdr:row>
      <xdr:rowOff>139014</xdr:rowOff>
    </xdr:to>
    <xdr:cxnSp macro="">
      <xdr:nvCxnSpPr>
        <xdr:cNvPr id="295" name="直線コネクタ 294"/>
        <xdr:cNvCxnSpPr/>
      </xdr:nvCxnSpPr>
      <xdr:spPr>
        <a:xfrm flipV="1">
          <a:off x="8750300" y="6653657"/>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171424</xdr:rowOff>
    </xdr:from>
    <xdr:to>
      <xdr:col>50</xdr:col>
      <xdr:colOff>165100</xdr:colOff>
      <xdr:row>38</xdr:row>
      <xdr:rowOff>101574</xdr:rowOff>
    </xdr:to>
    <xdr:sp macro="" textlink="">
      <xdr:nvSpPr>
        <xdr:cNvPr id="296" name="フローチャート: 判断 295"/>
        <xdr:cNvSpPr/>
      </xdr:nvSpPr>
      <xdr:spPr>
        <a:xfrm>
          <a:off x="9588500" y="651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118101</xdr:rowOff>
    </xdr:from>
    <xdr:ext cx="378565" cy="259045"/>
    <xdr:sp macro="" textlink="">
      <xdr:nvSpPr>
        <xdr:cNvPr id="297" name="テキスト ボックス 296"/>
        <xdr:cNvSpPr txBox="1"/>
      </xdr:nvSpPr>
      <xdr:spPr>
        <a:xfrm>
          <a:off x="9450017" y="6290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139014</xdr:rowOff>
    </xdr:from>
    <xdr:to>
      <xdr:col>45</xdr:col>
      <xdr:colOff>177800</xdr:colOff>
      <xdr:row>38</xdr:row>
      <xdr:rowOff>139014</xdr:rowOff>
    </xdr:to>
    <xdr:cxnSp macro="">
      <xdr:nvCxnSpPr>
        <xdr:cNvPr id="298" name="直線コネクタ 297"/>
        <xdr:cNvCxnSpPr/>
      </xdr:nvCxnSpPr>
      <xdr:spPr>
        <a:xfrm>
          <a:off x="7861300" y="66541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31293</xdr:rowOff>
    </xdr:from>
    <xdr:to>
      <xdr:col>46</xdr:col>
      <xdr:colOff>38100</xdr:colOff>
      <xdr:row>38</xdr:row>
      <xdr:rowOff>132893</xdr:rowOff>
    </xdr:to>
    <xdr:sp macro="" textlink="">
      <xdr:nvSpPr>
        <xdr:cNvPr id="299" name="フローチャート: 判断 298"/>
        <xdr:cNvSpPr/>
      </xdr:nvSpPr>
      <xdr:spPr>
        <a:xfrm>
          <a:off x="8699500" y="654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149420</xdr:rowOff>
    </xdr:from>
    <xdr:ext cx="378565" cy="259045"/>
    <xdr:sp macro="" textlink="">
      <xdr:nvSpPr>
        <xdr:cNvPr id="300" name="テキスト ボックス 299"/>
        <xdr:cNvSpPr txBox="1"/>
      </xdr:nvSpPr>
      <xdr:spPr>
        <a:xfrm>
          <a:off x="8561017" y="63216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139014</xdr:rowOff>
    </xdr:from>
    <xdr:to>
      <xdr:col>41</xdr:col>
      <xdr:colOff>50800</xdr:colOff>
      <xdr:row>38</xdr:row>
      <xdr:rowOff>139014</xdr:rowOff>
    </xdr:to>
    <xdr:cxnSp macro="">
      <xdr:nvCxnSpPr>
        <xdr:cNvPr id="301" name="直線コネクタ 300"/>
        <xdr:cNvCxnSpPr/>
      </xdr:nvCxnSpPr>
      <xdr:spPr>
        <a:xfrm>
          <a:off x="6972300" y="66541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15291</xdr:rowOff>
    </xdr:from>
    <xdr:to>
      <xdr:col>41</xdr:col>
      <xdr:colOff>101600</xdr:colOff>
      <xdr:row>38</xdr:row>
      <xdr:rowOff>116891</xdr:rowOff>
    </xdr:to>
    <xdr:sp macro="" textlink="">
      <xdr:nvSpPr>
        <xdr:cNvPr id="302" name="フローチャート: 判断 301"/>
        <xdr:cNvSpPr/>
      </xdr:nvSpPr>
      <xdr:spPr>
        <a:xfrm>
          <a:off x="7810500" y="6530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133418</xdr:rowOff>
    </xdr:from>
    <xdr:ext cx="378565" cy="259045"/>
    <xdr:sp macro="" textlink="">
      <xdr:nvSpPr>
        <xdr:cNvPr id="303" name="テキスト ボックス 302"/>
        <xdr:cNvSpPr txBox="1"/>
      </xdr:nvSpPr>
      <xdr:spPr>
        <a:xfrm>
          <a:off x="7672017" y="63056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121133</xdr:rowOff>
    </xdr:from>
    <xdr:to>
      <xdr:col>36</xdr:col>
      <xdr:colOff>165100</xdr:colOff>
      <xdr:row>38</xdr:row>
      <xdr:rowOff>51282</xdr:rowOff>
    </xdr:to>
    <xdr:sp macro="" textlink="">
      <xdr:nvSpPr>
        <xdr:cNvPr id="304" name="フローチャート: 判断 303"/>
        <xdr:cNvSpPr/>
      </xdr:nvSpPr>
      <xdr:spPr>
        <a:xfrm>
          <a:off x="6921500" y="646478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67810</xdr:rowOff>
    </xdr:from>
    <xdr:ext cx="378565" cy="259045"/>
    <xdr:sp macro="" textlink="">
      <xdr:nvSpPr>
        <xdr:cNvPr id="305" name="テキスト ボックス 304"/>
        <xdr:cNvSpPr txBox="1"/>
      </xdr:nvSpPr>
      <xdr:spPr>
        <a:xfrm>
          <a:off x="6783017" y="6240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85242</xdr:rowOff>
    </xdr:from>
    <xdr:to>
      <xdr:col>55</xdr:col>
      <xdr:colOff>50800</xdr:colOff>
      <xdr:row>39</xdr:row>
      <xdr:rowOff>15392</xdr:rowOff>
    </xdr:to>
    <xdr:sp macro="" textlink="">
      <xdr:nvSpPr>
        <xdr:cNvPr id="311" name="楕円 310"/>
        <xdr:cNvSpPr/>
      </xdr:nvSpPr>
      <xdr:spPr>
        <a:xfrm>
          <a:off x="10426700" y="6600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169</xdr:rowOff>
    </xdr:from>
    <xdr:ext cx="313932" cy="259045"/>
    <xdr:sp macro="" textlink="">
      <xdr:nvSpPr>
        <xdr:cNvPr id="312" name="労働費該当値テキスト"/>
        <xdr:cNvSpPr txBox="1"/>
      </xdr:nvSpPr>
      <xdr:spPr>
        <a:xfrm>
          <a:off x="10528300" y="65152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87757</xdr:rowOff>
    </xdr:from>
    <xdr:to>
      <xdr:col>50</xdr:col>
      <xdr:colOff>165100</xdr:colOff>
      <xdr:row>39</xdr:row>
      <xdr:rowOff>17907</xdr:rowOff>
    </xdr:to>
    <xdr:sp macro="" textlink="">
      <xdr:nvSpPr>
        <xdr:cNvPr id="313" name="楕円 312"/>
        <xdr:cNvSpPr/>
      </xdr:nvSpPr>
      <xdr:spPr>
        <a:xfrm>
          <a:off x="9588500" y="660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9034</xdr:rowOff>
    </xdr:from>
    <xdr:ext cx="249299" cy="259045"/>
    <xdr:sp macro="" textlink="">
      <xdr:nvSpPr>
        <xdr:cNvPr id="314" name="テキスト ボックス 313"/>
        <xdr:cNvSpPr txBox="1"/>
      </xdr:nvSpPr>
      <xdr:spPr>
        <a:xfrm>
          <a:off x="9514650" y="66955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88214</xdr:rowOff>
    </xdr:from>
    <xdr:to>
      <xdr:col>46</xdr:col>
      <xdr:colOff>38100</xdr:colOff>
      <xdr:row>39</xdr:row>
      <xdr:rowOff>18364</xdr:rowOff>
    </xdr:to>
    <xdr:sp macro="" textlink="">
      <xdr:nvSpPr>
        <xdr:cNvPr id="315" name="楕円 314"/>
        <xdr:cNvSpPr/>
      </xdr:nvSpPr>
      <xdr:spPr>
        <a:xfrm>
          <a:off x="8699500" y="660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9491</xdr:rowOff>
    </xdr:from>
    <xdr:ext cx="249299" cy="259045"/>
    <xdr:sp macro="" textlink="">
      <xdr:nvSpPr>
        <xdr:cNvPr id="316" name="テキスト ボックス 315"/>
        <xdr:cNvSpPr txBox="1"/>
      </xdr:nvSpPr>
      <xdr:spPr>
        <a:xfrm>
          <a:off x="8625650" y="66960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88214</xdr:rowOff>
    </xdr:from>
    <xdr:to>
      <xdr:col>41</xdr:col>
      <xdr:colOff>101600</xdr:colOff>
      <xdr:row>39</xdr:row>
      <xdr:rowOff>18364</xdr:rowOff>
    </xdr:to>
    <xdr:sp macro="" textlink="">
      <xdr:nvSpPr>
        <xdr:cNvPr id="317" name="楕円 316"/>
        <xdr:cNvSpPr/>
      </xdr:nvSpPr>
      <xdr:spPr>
        <a:xfrm>
          <a:off x="7810500" y="660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9491</xdr:rowOff>
    </xdr:from>
    <xdr:ext cx="249299" cy="259045"/>
    <xdr:sp macro="" textlink="">
      <xdr:nvSpPr>
        <xdr:cNvPr id="318" name="テキスト ボックス 317"/>
        <xdr:cNvSpPr txBox="1"/>
      </xdr:nvSpPr>
      <xdr:spPr>
        <a:xfrm>
          <a:off x="7736650" y="66960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88214</xdr:rowOff>
    </xdr:from>
    <xdr:to>
      <xdr:col>36</xdr:col>
      <xdr:colOff>165100</xdr:colOff>
      <xdr:row>39</xdr:row>
      <xdr:rowOff>18364</xdr:rowOff>
    </xdr:to>
    <xdr:sp macro="" textlink="">
      <xdr:nvSpPr>
        <xdr:cNvPr id="319" name="楕円 318"/>
        <xdr:cNvSpPr/>
      </xdr:nvSpPr>
      <xdr:spPr>
        <a:xfrm>
          <a:off x="6921500" y="660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9491</xdr:rowOff>
    </xdr:from>
    <xdr:ext cx="249299" cy="259045"/>
    <xdr:sp macro="" textlink="">
      <xdr:nvSpPr>
        <xdr:cNvPr id="320" name="テキスト ボックス 319"/>
        <xdr:cNvSpPr txBox="1"/>
      </xdr:nvSpPr>
      <xdr:spPr>
        <a:xfrm>
          <a:off x="6847650" y="66960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4" name="テキスト ボックス 333"/>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6" name="テキスト ボックス 335"/>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8" name="テキスト ボックス 337"/>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109314</xdr:rowOff>
    </xdr:from>
    <xdr:to>
      <xdr:col>54</xdr:col>
      <xdr:colOff>189865</xdr:colOff>
      <xdr:row>58</xdr:row>
      <xdr:rowOff>44474</xdr:rowOff>
    </xdr:to>
    <xdr:cxnSp macro="">
      <xdr:nvCxnSpPr>
        <xdr:cNvPr id="342" name="直線コネクタ 341"/>
        <xdr:cNvCxnSpPr/>
      </xdr:nvCxnSpPr>
      <xdr:spPr>
        <a:xfrm flipV="1">
          <a:off x="10475595" y="8853264"/>
          <a:ext cx="1270" cy="1135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48301</xdr:rowOff>
    </xdr:from>
    <xdr:ext cx="534377" cy="259045"/>
    <xdr:sp macro="" textlink="">
      <xdr:nvSpPr>
        <xdr:cNvPr id="343" name="農林水産業費最小値テキスト"/>
        <xdr:cNvSpPr txBox="1"/>
      </xdr:nvSpPr>
      <xdr:spPr>
        <a:xfrm>
          <a:off x="10528300" y="999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44474</xdr:rowOff>
    </xdr:from>
    <xdr:to>
      <xdr:col>55</xdr:col>
      <xdr:colOff>88900</xdr:colOff>
      <xdr:row>58</xdr:row>
      <xdr:rowOff>44474</xdr:rowOff>
    </xdr:to>
    <xdr:cxnSp macro="">
      <xdr:nvCxnSpPr>
        <xdr:cNvPr id="344" name="直線コネクタ 343"/>
        <xdr:cNvCxnSpPr/>
      </xdr:nvCxnSpPr>
      <xdr:spPr>
        <a:xfrm>
          <a:off x="10388600" y="9988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55991</xdr:rowOff>
    </xdr:from>
    <xdr:ext cx="599010" cy="259045"/>
    <xdr:sp macro="" textlink="">
      <xdr:nvSpPr>
        <xdr:cNvPr id="345" name="農林水産業費最大値テキスト"/>
        <xdr:cNvSpPr txBox="1"/>
      </xdr:nvSpPr>
      <xdr:spPr>
        <a:xfrm>
          <a:off x="10528300" y="8628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269,146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109314</xdr:rowOff>
    </xdr:from>
    <xdr:to>
      <xdr:col>55</xdr:col>
      <xdr:colOff>88900</xdr:colOff>
      <xdr:row>51</xdr:row>
      <xdr:rowOff>109314</xdr:rowOff>
    </xdr:to>
    <xdr:cxnSp macro="">
      <xdr:nvCxnSpPr>
        <xdr:cNvPr id="346" name="直線コネクタ 345"/>
        <xdr:cNvCxnSpPr/>
      </xdr:nvCxnSpPr>
      <xdr:spPr>
        <a:xfrm>
          <a:off x="10388600" y="8853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124292</xdr:rowOff>
    </xdr:from>
    <xdr:to>
      <xdr:col>55</xdr:col>
      <xdr:colOff>0</xdr:colOff>
      <xdr:row>57</xdr:row>
      <xdr:rowOff>137378</xdr:rowOff>
    </xdr:to>
    <xdr:cxnSp macro="">
      <xdr:nvCxnSpPr>
        <xdr:cNvPr id="347" name="直線コネクタ 346"/>
        <xdr:cNvCxnSpPr/>
      </xdr:nvCxnSpPr>
      <xdr:spPr>
        <a:xfrm>
          <a:off x="9639300" y="9896942"/>
          <a:ext cx="838200" cy="1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125973</xdr:rowOff>
    </xdr:from>
    <xdr:ext cx="534377" cy="259045"/>
    <xdr:sp macro="" textlink="">
      <xdr:nvSpPr>
        <xdr:cNvPr id="348" name="農林水産業費平均値テキスト"/>
        <xdr:cNvSpPr txBox="1"/>
      </xdr:nvSpPr>
      <xdr:spPr>
        <a:xfrm>
          <a:off x="10528300" y="95557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103096</xdr:rowOff>
    </xdr:from>
    <xdr:to>
      <xdr:col>55</xdr:col>
      <xdr:colOff>50800</xdr:colOff>
      <xdr:row>57</xdr:row>
      <xdr:rowOff>33246</xdr:rowOff>
    </xdr:to>
    <xdr:sp macro="" textlink="">
      <xdr:nvSpPr>
        <xdr:cNvPr id="349" name="フローチャート: 判断 348"/>
        <xdr:cNvSpPr/>
      </xdr:nvSpPr>
      <xdr:spPr>
        <a:xfrm>
          <a:off x="10426700" y="970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124292</xdr:rowOff>
    </xdr:from>
    <xdr:to>
      <xdr:col>50</xdr:col>
      <xdr:colOff>114300</xdr:colOff>
      <xdr:row>57</xdr:row>
      <xdr:rowOff>157238</xdr:rowOff>
    </xdr:to>
    <xdr:cxnSp macro="">
      <xdr:nvCxnSpPr>
        <xdr:cNvPr id="350" name="直線コネクタ 349"/>
        <xdr:cNvCxnSpPr/>
      </xdr:nvCxnSpPr>
      <xdr:spPr>
        <a:xfrm flipV="1">
          <a:off x="8750300" y="9896942"/>
          <a:ext cx="889000" cy="32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86267</xdr:rowOff>
    </xdr:from>
    <xdr:to>
      <xdr:col>50</xdr:col>
      <xdr:colOff>165100</xdr:colOff>
      <xdr:row>57</xdr:row>
      <xdr:rowOff>16417</xdr:rowOff>
    </xdr:to>
    <xdr:sp macro="" textlink="">
      <xdr:nvSpPr>
        <xdr:cNvPr id="351" name="フローチャート: 判断 350"/>
        <xdr:cNvSpPr/>
      </xdr:nvSpPr>
      <xdr:spPr>
        <a:xfrm>
          <a:off x="9588500" y="968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32944</xdr:rowOff>
    </xdr:from>
    <xdr:ext cx="534377" cy="259045"/>
    <xdr:sp macro="" textlink="">
      <xdr:nvSpPr>
        <xdr:cNvPr id="352" name="テキスト ボックス 351"/>
        <xdr:cNvSpPr txBox="1"/>
      </xdr:nvSpPr>
      <xdr:spPr>
        <a:xfrm>
          <a:off x="9372111" y="9462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143769</xdr:rowOff>
    </xdr:from>
    <xdr:to>
      <xdr:col>45</xdr:col>
      <xdr:colOff>177800</xdr:colOff>
      <xdr:row>57</xdr:row>
      <xdr:rowOff>157238</xdr:rowOff>
    </xdr:to>
    <xdr:cxnSp macro="">
      <xdr:nvCxnSpPr>
        <xdr:cNvPr id="353" name="直線コネクタ 352"/>
        <xdr:cNvCxnSpPr/>
      </xdr:nvCxnSpPr>
      <xdr:spPr>
        <a:xfrm>
          <a:off x="7861300" y="9916419"/>
          <a:ext cx="889000" cy="13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107421</xdr:rowOff>
    </xdr:from>
    <xdr:to>
      <xdr:col>46</xdr:col>
      <xdr:colOff>38100</xdr:colOff>
      <xdr:row>57</xdr:row>
      <xdr:rowOff>37571</xdr:rowOff>
    </xdr:to>
    <xdr:sp macro="" textlink="">
      <xdr:nvSpPr>
        <xdr:cNvPr id="354" name="フローチャート: 判断 353"/>
        <xdr:cNvSpPr/>
      </xdr:nvSpPr>
      <xdr:spPr>
        <a:xfrm>
          <a:off x="8699500" y="970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54098</xdr:rowOff>
    </xdr:from>
    <xdr:ext cx="534377" cy="259045"/>
    <xdr:sp macro="" textlink="">
      <xdr:nvSpPr>
        <xdr:cNvPr id="355" name="テキスト ボックス 354"/>
        <xdr:cNvSpPr txBox="1"/>
      </xdr:nvSpPr>
      <xdr:spPr>
        <a:xfrm>
          <a:off x="8483111" y="9483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87268</xdr:rowOff>
    </xdr:from>
    <xdr:to>
      <xdr:col>41</xdr:col>
      <xdr:colOff>50800</xdr:colOff>
      <xdr:row>57</xdr:row>
      <xdr:rowOff>143769</xdr:rowOff>
    </xdr:to>
    <xdr:cxnSp macro="">
      <xdr:nvCxnSpPr>
        <xdr:cNvPr id="356" name="直線コネクタ 355"/>
        <xdr:cNvCxnSpPr/>
      </xdr:nvCxnSpPr>
      <xdr:spPr>
        <a:xfrm>
          <a:off x="6972300" y="9859918"/>
          <a:ext cx="889000" cy="56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109949</xdr:rowOff>
    </xdr:from>
    <xdr:to>
      <xdr:col>41</xdr:col>
      <xdr:colOff>101600</xdr:colOff>
      <xdr:row>57</xdr:row>
      <xdr:rowOff>40099</xdr:rowOff>
    </xdr:to>
    <xdr:sp macro="" textlink="">
      <xdr:nvSpPr>
        <xdr:cNvPr id="357" name="フローチャート: 判断 356"/>
        <xdr:cNvSpPr/>
      </xdr:nvSpPr>
      <xdr:spPr>
        <a:xfrm>
          <a:off x="7810500" y="971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56626</xdr:rowOff>
    </xdr:from>
    <xdr:ext cx="534377" cy="259045"/>
    <xdr:sp macro="" textlink="">
      <xdr:nvSpPr>
        <xdr:cNvPr id="358" name="テキスト ボックス 357"/>
        <xdr:cNvSpPr txBox="1"/>
      </xdr:nvSpPr>
      <xdr:spPr>
        <a:xfrm>
          <a:off x="7594111" y="9486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159323</xdr:rowOff>
    </xdr:from>
    <xdr:to>
      <xdr:col>36</xdr:col>
      <xdr:colOff>165100</xdr:colOff>
      <xdr:row>57</xdr:row>
      <xdr:rowOff>89473</xdr:rowOff>
    </xdr:to>
    <xdr:sp macro="" textlink="">
      <xdr:nvSpPr>
        <xdr:cNvPr id="359" name="フローチャート: 判断 358"/>
        <xdr:cNvSpPr/>
      </xdr:nvSpPr>
      <xdr:spPr>
        <a:xfrm>
          <a:off x="6921500" y="9760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106000</xdr:rowOff>
    </xdr:from>
    <xdr:ext cx="534377" cy="259045"/>
    <xdr:sp macro="" textlink="">
      <xdr:nvSpPr>
        <xdr:cNvPr id="360" name="テキスト ボックス 359"/>
        <xdr:cNvSpPr txBox="1"/>
      </xdr:nvSpPr>
      <xdr:spPr>
        <a:xfrm>
          <a:off x="6705111" y="9535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86578</xdr:rowOff>
    </xdr:from>
    <xdr:to>
      <xdr:col>55</xdr:col>
      <xdr:colOff>50800</xdr:colOff>
      <xdr:row>58</xdr:row>
      <xdr:rowOff>16728</xdr:rowOff>
    </xdr:to>
    <xdr:sp macro="" textlink="">
      <xdr:nvSpPr>
        <xdr:cNvPr id="366" name="楕円 365"/>
        <xdr:cNvSpPr/>
      </xdr:nvSpPr>
      <xdr:spPr>
        <a:xfrm>
          <a:off x="10426700" y="9859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1505</xdr:rowOff>
    </xdr:from>
    <xdr:ext cx="534377" cy="259045"/>
    <xdr:sp macro="" textlink="">
      <xdr:nvSpPr>
        <xdr:cNvPr id="367" name="農林水産業費該当値テキスト"/>
        <xdr:cNvSpPr txBox="1"/>
      </xdr:nvSpPr>
      <xdr:spPr>
        <a:xfrm>
          <a:off x="10528300" y="977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73492</xdr:rowOff>
    </xdr:from>
    <xdr:to>
      <xdr:col>50</xdr:col>
      <xdr:colOff>165100</xdr:colOff>
      <xdr:row>58</xdr:row>
      <xdr:rowOff>3642</xdr:rowOff>
    </xdr:to>
    <xdr:sp macro="" textlink="">
      <xdr:nvSpPr>
        <xdr:cNvPr id="368" name="楕円 367"/>
        <xdr:cNvSpPr/>
      </xdr:nvSpPr>
      <xdr:spPr>
        <a:xfrm>
          <a:off x="9588500" y="9846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166219</xdr:rowOff>
    </xdr:from>
    <xdr:ext cx="534377" cy="259045"/>
    <xdr:sp macro="" textlink="">
      <xdr:nvSpPr>
        <xdr:cNvPr id="369" name="テキスト ボックス 368"/>
        <xdr:cNvSpPr txBox="1"/>
      </xdr:nvSpPr>
      <xdr:spPr>
        <a:xfrm>
          <a:off x="9372111" y="9938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106438</xdr:rowOff>
    </xdr:from>
    <xdr:to>
      <xdr:col>46</xdr:col>
      <xdr:colOff>38100</xdr:colOff>
      <xdr:row>58</xdr:row>
      <xdr:rowOff>36588</xdr:rowOff>
    </xdr:to>
    <xdr:sp macro="" textlink="">
      <xdr:nvSpPr>
        <xdr:cNvPr id="370" name="楕円 369"/>
        <xdr:cNvSpPr/>
      </xdr:nvSpPr>
      <xdr:spPr>
        <a:xfrm>
          <a:off x="8699500" y="987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27715</xdr:rowOff>
    </xdr:from>
    <xdr:ext cx="534377" cy="259045"/>
    <xdr:sp macro="" textlink="">
      <xdr:nvSpPr>
        <xdr:cNvPr id="371" name="テキスト ボックス 370"/>
        <xdr:cNvSpPr txBox="1"/>
      </xdr:nvSpPr>
      <xdr:spPr>
        <a:xfrm>
          <a:off x="8483111" y="9971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92969</xdr:rowOff>
    </xdr:from>
    <xdr:to>
      <xdr:col>41</xdr:col>
      <xdr:colOff>101600</xdr:colOff>
      <xdr:row>58</xdr:row>
      <xdr:rowOff>23119</xdr:rowOff>
    </xdr:to>
    <xdr:sp macro="" textlink="">
      <xdr:nvSpPr>
        <xdr:cNvPr id="372" name="楕円 371"/>
        <xdr:cNvSpPr/>
      </xdr:nvSpPr>
      <xdr:spPr>
        <a:xfrm>
          <a:off x="7810500" y="9865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14246</xdr:rowOff>
    </xdr:from>
    <xdr:ext cx="534377" cy="259045"/>
    <xdr:sp macro="" textlink="">
      <xdr:nvSpPr>
        <xdr:cNvPr id="373" name="テキスト ボックス 372"/>
        <xdr:cNvSpPr txBox="1"/>
      </xdr:nvSpPr>
      <xdr:spPr>
        <a:xfrm>
          <a:off x="7594111" y="995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36468</xdr:rowOff>
    </xdr:from>
    <xdr:to>
      <xdr:col>36</xdr:col>
      <xdr:colOff>165100</xdr:colOff>
      <xdr:row>57</xdr:row>
      <xdr:rowOff>138068</xdr:rowOff>
    </xdr:to>
    <xdr:sp macro="" textlink="">
      <xdr:nvSpPr>
        <xdr:cNvPr id="374" name="楕円 373"/>
        <xdr:cNvSpPr/>
      </xdr:nvSpPr>
      <xdr:spPr>
        <a:xfrm>
          <a:off x="6921500" y="980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129195</xdr:rowOff>
    </xdr:from>
    <xdr:ext cx="534377" cy="259045"/>
    <xdr:sp macro="" textlink="">
      <xdr:nvSpPr>
        <xdr:cNvPr id="375" name="テキスト ボックス 374"/>
        <xdr:cNvSpPr txBox="1"/>
      </xdr:nvSpPr>
      <xdr:spPr>
        <a:xfrm>
          <a:off x="6705111" y="9901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17494</xdr:rowOff>
    </xdr:from>
    <xdr:to>
      <xdr:col>54</xdr:col>
      <xdr:colOff>189865</xdr:colOff>
      <xdr:row>79</xdr:row>
      <xdr:rowOff>29927</xdr:rowOff>
    </xdr:to>
    <xdr:cxnSp macro="">
      <xdr:nvCxnSpPr>
        <xdr:cNvPr id="399" name="直線コネクタ 398"/>
        <xdr:cNvCxnSpPr/>
      </xdr:nvCxnSpPr>
      <xdr:spPr>
        <a:xfrm flipV="1">
          <a:off x="10475595" y="12018994"/>
          <a:ext cx="1270" cy="1555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33754</xdr:rowOff>
    </xdr:from>
    <xdr:ext cx="469744" cy="259045"/>
    <xdr:sp macro="" textlink="">
      <xdr:nvSpPr>
        <xdr:cNvPr id="400" name="商工費最小値テキスト"/>
        <xdr:cNvSpPr txBox="1"/>
      </xdr:nvSpPr>
      <xdr:spPr>
        <a:xfrm>
          <a:off x="10528300" y="13578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29927</xdr:rowOff>
    </xdr:from>
    <xdr:to>
      <xdr:col>55</xdr:col>
      <xdr:colOff>88900</xdr:colOff>
      <xdr:row>79</xdr:row>
      <xdr:rowOff>29927</xdr:rowOff>
    </xdr:to>
    <xdr:cxnSp macro="">
      <xdr:nvCxnSpPr>
        <xdr:cNvPr id="401" name="直線コネクタ 400"/>
        <xdr:cNvCxnSpPr/>
      </xdr:nvCxnSpPr>
      <xdr:spPr>
        <a:xfrm>
          <a:off x="10388600" y="13574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135621</xdr:rowOff>
    </xdr:from>
    <xdr:ext cx="599010" cy="259045"/>
    <xdr:sp macro="" textlink="">
      <xdr:nvSpPr>
        <xdr:cNvPr id="402" name="商工費最大値テキスト"/>
        <xdr:cNvSpPr txBox="1"/>
      </xdr:nvSpPr>
      <xdr:spPr>
        <a:xfrm>
          <a:off x="10528300" y="11794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412,075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17494</xdr:rowOff>
    </xdr:from>
    <xdr:to>
      <xdr:col>55</xdr:col>
      <xdr:colOff>88900</xdr:colOff>
      <xdr:row>70</xdr:row>
      <xdr:rowOff>17494</xdr:rowOff>
    </xdr:to>
    <xdr:cxnSp macro="">
      <xdr:nvCxnSpPr>
        <xdr:cNvPr id="403" name="直線コネクタ 402"/>
        <xdr:cNvCxnSpPr/>
      </xdr:nvCxnSpPr>
      <xdr:spPr>
        <a:xfrm>
          <a:off x="10388600" y="12018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104632</xdr:rowOff>
    </xdr:from>
    <xdr:to>
      <xdr:col>55</xdr:col>
      <xdr:colOff>0</xdr:colOff>
      <xdr:row>78</xdr:row>
      <xdr:rowOff>150825</xdr:rowOff>
    </xdr:to>
    <xdr:cxnSp macro="">
      <xdr:nvCxnSpPr>
        <xdr:cNvPr id="404" name="直線コネクタ 403"/>
        <xdr:cNvCxnSpPr/>
      </xdr:nvCxnSpPr>
      <xdr:spPr>
        <a:xfrm flipV="1">
          <a:off x="9639300" y="13477732"/>
          <a:ext cx="838200" cy="46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10862</xdr:rowOff>
    </xdr:from>
    <xdr:ext cx="534377" cy="259045"/>
    <xdr:sp macro="" textlink="">
      <xdr:nvSpPr>
        <xdr:cNvPr id="405" name="商工費平均値テキスト"/>
        <xdr:cNvSpPr txBox="1"/>
      </xdr:nvSpPr>
      <xdr:spPr>
        <a:xfrm>
          <a:off x="10528300" y="132125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159435</xdr:rowOff>
    </xdr:from>
    <xdr:to>
      <xdr:col>55</xdr:col>
      <xdr:colOff>50800</xdr:colOff>
      <xdr:row>78</xdr:row>
      <xdr:rowOff>89585</xdr:rowOff>
    </xdr:to>
    <xdr:sp macro="" textlink="">
      <xdr:nvSpPr>
        <xdr:cNvPr id="406" name="フローチャート: 判断 405"/>
        <xdr:cNvSpPr/>
      </xdr:nvSpPr>
      <xdr:spPr>
        <a:xfrm>
          <a:off x="10426700" y="1336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147469</xdr:rowOff>
    </xdr:from>
    <xdr:to>
      <xdr:col>50</xdr:col>
      <xdr:colOff>114300</xdr:colOff>
      <xdr:row>78</xdr:row>
      <xdr:rowOff>150825</xdr:rowOff>
    </xdr:to>
    <xdr:cxnSp macro="">
      <xdr:nvCxnSpPr>
        <xdr:cNvPr id="407" name="直線コネクタ 406"/>
        <xdr:cNvCxnSpPr/>
      </xdr:nvCxnSpPr>
      <xdr:spPr>
        <a:xfrm>
          <a:off x="8750300" y="13520569"/>
          <a:ext cx="889000" cy="3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75059</xdr:rowOff>
    </xdr:from>
    <xdr:to>
      <xdr:col>50</xdr:col>
      <xdr:colOff>165100</xdr:colOff>
      <xdr:row>79</xdr:row>
      <xdr:rowOff>5209</xdr:rowOff>
    </xdr:to>
    <xdr:sp macro="" textlink="">
      <xdr:nvSpPr>
        <xdr:cNvPr id="408" name="フローチャート: 判断 407"/>
        <xdr:cNvSpPr/>
      </xdr:nvSpPr>
      <xdr:spPr>
        <a:xfrm>
          <a:off x="9588500" y="13448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21736</xdr:rowOff>
    </xdr:from>
    <xdr:ext cx="534377" cy="259045"/>
    <xdr:sp macro="" textlink="">
      <xdr:nvSpPr>
        <xdr:cNvPr id="409" name="テキスト ボックス 408"/>
        <xdr:cNvSpPr txBox="1"/>
      </xdr:nvSpPr>
      <xdr:spPr>
        <a:xfrm>
          <a:off x="9372111" y="13223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145594</xdr:rowOff>
    </xdr:from>
    <xdr:to>
      <xdr:col>45</xdr:col>
      <xdr:colOff>177800</xdr:colOff>
      <xdr:row>78</xdr:row>
      <xdr:rowOff>147469</xdr:rowOff>
    </xdr:to>
    <xdr:cxnSp macro="">
      <xdr:nvCxnSpPr>
        <xdr:cNvPr id="410" name="直線コネクタ 409"/>
        <xdr:cNvCxnSpPr/>
      </xdr:nvCxnSpPr>
      <xdr:spPr>
        <a:xfrm>
          <a:off x="7861300" y="13518694"/>
          <a:ext cx="889000" cy="1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162075</xdr:rowOff>
    </xdr:from>
    <xdr:to>
      <xdr:col>46</xdr:col>
      <xdr:colOff>38100</xdr:colOff>
      <xdr:row>78</xdr:row>
      <xdr:rowOff>92225</xdr:rowOff>
    </xdr:to>
    <xdr:sp macro="" textlink="">
      <xdr:nvSpPr>
        <xdr:cNvPr id="411" name="フローチャート: 判断 410"/>
        <xdr:cNvSpPr/>
      </xdr:nvSpPr>
      <xdr:spPr>
        <a:xfrm>
          <a:off x="8699500" y="13363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108752</xdr:rowOff>
    </xdr:from>
    <xdr:ext cx="534377" cy="259045"/>
    <xdr:sp macro="" textlink="">
      <xdr:nvSpPr>
        <xdr:cNvPr id="412" name="テキスト ボックス 411"/>
        <xdr:cNvSpPr txBox="1"/>
      </xdr:nvSpPr>
      <xdr:spPr>
        <a:xfrm>
          <a:off x="8483111" y="13138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136950</xdr:rowOff>
    </xdr:from>
    <xdr:to>
      <xdr:col>41</xdr:col>
      <xdr:colOff>50800</xdr:colOff>
      <xdr:row>78</xdr:row>
      <xdr:rowOff>145594</xdr:rowOff>
    </xdr:to>
    <xdr:cxnSp macro="">
      <xdr:nvCxnSpPr>
        <xdr:cNvPr id="413" name="直線コネクタ 412"/>
        <xdr:cNvCxnSpPr/>
      </xdr:nvCxnSpPr>
      <xdr:spPr>
        <a:xfrm>
          <a:off x="6972300" y="13510050"/>
          <a:ext cx="889000" cy="8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49966</xdr:rowOff>
    </xdr:from>
    <xdr:to>
      <xdr:col>41</xdr:col>
      <xdr:colOff>101600</xdr:colOff>
      <xdr:row>78</xdr:row>
      <xdr:rowOff>151566</xdr:rowOff>
    </xdr:to>
    <xdr:sp macro="" textlink="">
      <xdr:nvSpPr>
        <xdr:cNvPr id="414" name="フローチャート: 判断 413"/>
        <xdr:cNvSpPr/>
      </xdr:nvSpPr>
      <xdr:spPr>
        <a:xfrm>
          <a:off x="7810500" y="13423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168093</xdr:rowOff>
    </xdr:from>
    <xdr:ext cx="534377" cy="259045"/>
    <xdr:sp macro="" textlink="">
      <xdr:nvSpPr>
        <xdr:cNvPr id="415" name="テキスト ボックス 414"/>
        <xdr:cNvSpPr txBox="1"/>
      </xdr:nvSpPr>
      <xdr:spPr>
        <a:xfrm>
          <a:off x="7594111" y="13198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104800</xdr:rowOff>
    </xdr:from>
    <xdr:to>
      <xdr:col>36</xdr:col>
      <xdr:colOff>165100</xdr:colOff>
      <xdr:row>79</xdr:row>
      <xdr:rowOff>34950</xdr:rowOff>
    </xdr:to>
    <xdr:sp macro="" textlink="">
      <xdr:nvSpPr>
        <xdr:cNvPr id="416" name="フローチャート: 判断 415"/>
        <xdr:cNvSpPr/>
      </xdr:nvSpPr>
      <xdr:spPr>
        <a:xfrm>
          <a:off x="6921500" y="1347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26077</xdr:rowOff>
    </xdr:from>
    <xdr:ext cx="534377" cy="259045"/>
    <xdr:sp macro="" textlink="">
      <xdr:nvSpPr>
        <xdr:cNvPr id="417" name="テキスト ボックス 416"/>
        <xdr:cNvSpPr txBox="1"/>
      </xdr:nvSpPr>
      <xdr:spPr>
        <a:xfrm>
          <a:off x="6705111" y="13570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53832</xdr:rowOff>
    </xdr:from>
    <xdr:to>
      <xdr:col>55</xdr:col>
      <xdr:colOff>50800</xdr:colOff>
      <xdr:row>78</xdr:row>
      <xdr:rowOff>155432</xdr:rowOff>
    </xdr:to>
    <xdr:sp macro="" textlink="">
      <xdr:nvSpPr>
        <xdr:cNvPr id="423" name="楕円 422"/>
        <xdr:cNvSpPr/>
      </xdr:nvSpPr>
      <xdr:spPr>
        <a:xfrm>
          <a:off x="10426700" y="13426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140209</xdr:rowOff>
    </xdr:from>
    <xdr:ext cx="534377" cy="259045"/>
    <xdr:sp macro="" textlink="">
      <xdr:nvSpPr>
        <xdr:cNvPr id="424" name="商工費該当値テキスト"/>
        <xdr:cNvSpPr txBox="1"/>
      </xdr:nvSpPr>
      <xdr:spPr>
        <a:xfrm>
          <a:off x="10528300" y="1334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100025</xdr:rowOff>
    </xdr:from>
    <xdr:to>
      <xdr:col>50</xdr:col>
      <xdr:colOff>165100</xdr:colOff>
      <xdr:row>79</xdr:row>
      <xdr:rowOff>30175</xdr:rowOff>
    </xdr:to>
    <xdr:sp macro="" textlink="">
      <xdr:nvSpPr>
        <xdr:cNvPr id="425" name="楕円 424"/>
        <xdr:cNvSpPr/>
      </xdr:nvSpPr>
      <xdr:spPr>
        <a:xfrm>
          <a:off x="9588500" y="1347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21302</xdr:rowOff>
    </xdr:from>
    <xdr:ext cx="534377" cy="259045"/>
    <xdr:sp macro="" textlink="">
      <xdr:nvSpPr>
        <xdr:cNvPr id="426" name="テキスト ボックス 425"/>
        <xdr:cNvSpPr txBox="1"/>
      </xdr:nvSpPr>
      <xdr:spPr>
        <a:xfrm>
          <a:off x="9372111" y="13565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96669</xdr:rowOff>
    </xdr:from>
    <xdr:to>
      <xdr:col>46</xdr:col>
      <xdr:colOff>38100</xdr:colOff>
      <xdr:row>79</xdr:row>
      <xdr:rowOff>26819</xdr:rowOff>
    </xdr:to>
    <xdr:sp macro="" textlink="">
      <xdr:nvSpPr>
        <xdr:cNvPr id="427" name="楕円 426"/>
        <xdr:cNvSpPr/>
      </xdr:nvSpPr>
      <xdr:spPr>
        <a:xfrm>
          <a:off x="8699500" y="1346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17946</xdr:rowOff>
    </xdr:from>
    <xdr:ext cx="534377" cy="259045"/>
    <xdr:sp macro="" textlink="">
      <xdr:nvSpPr>
        <xdr:cNvPr id="428" name="テキスト ボックス 427"/>
        <xdr:cNvSpPr txBox="1"/>
      </xdr:nvSpPr>
      <xdr:spPr>
        <a:xfrm>
          <a:off x="8483111" y="13562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94794</xdr:rowOff>
    </xdr:from>
    <xdr:to>
      <xdr:col>41</xdr:col>
      <xdr:colOff>101600</xdr:colOff>
      <xdr:row>79</xdr:row>
      <xdr:rowOff>24944</xdr:rowOff>
    </xdr:to>
    <xdr:sp macro="" textlink="">
      <xdr:nvSpPr>
        <xdr:cNvPr id="429" name="楕円 428"/>
        <xdr:cNvSpPr/>
      </xdr:nvSpPr>
      <xdr:spPr>
        <a:xfrm>
          <a:off x="7810500" y="13467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16071</xdr:rowOff>
    </xdr:from>
    <xdr:ext cx="534377" cy="259045"/>
    <xdr:sp macro="" textlink="">
      <xdr:nvSpPr>
        <xdr:cNvPr id="430" name="テキスト ボックス 429"/>
        <xdr:cNvSpPr txBox="1"/>
      </xdr:nvSpPr>
      <xdr:spPr>
        <a:xfrm>
          <a:off x="7594111" y="13560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86150</xdr:rowOff>
    </xdr:from>
    <xdr:to>
      <xdr:col>36</xdr:col>
      <xdr:colOff>165100</xdr:colOff>
      <xdr:row>79</xdr:row>
      <xdr:rowOff>16300</xdr:rowOff>
    </xdr:to>
    <xdr:sp macro="" textlink="">
      <xdr:nvSpPr>
        <xdr:cNvPr id="431" name="楕円 430"/>
        <xdr:cNvSpPr/>
      </xdr:nvSpPr>
      <xdr:spPr>
        <a:xfrm>
          <a:off x="6921500" y="1345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32827</xdr:rowOff>
    </xdr:from>
    <xdr:ext cx="534377" cy="259045"/>
    <xdr:sp macro="" textlink="">
      <xdr:nvSpPr>
        <xdr:cNvPr id="432" name="テキスト ボックス 431"/>
        <xdr:cNvSpPr txBox="1"/>
      </xdr:nvSpPr>
      <xdr:spPr>
        <a:xfrm>
          <a:off x="6705111" y="1323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32620</xdr:rowOff>
    </xdr:from>
    <xdr:to>
      <xdr:col>54</xdr:col>
      <xdr:colOff>189865</xdr:colOff>
      <xdr:row>98</xdr:row>
      <xdr:rowOff>4510</xdr:rowOff>
    </xdr:to>
    <xdr:cxnSp macro="">
      <xdr:nvCxnSpPr>
        <xdr:cNvPr id="454" name="直線コネクタ 453"/>
        <xdr:cNvCxnSpPr/>
      </xdr:nvCxnSpPr>
      <xdr:spPr>
        <a:xfrm flipV="1">
          <a:off x="10475595" y="15806020"/>
          <a:ext cx="1270" cy="1000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8337</xdr:rowOff>
    </xdr:from>
    <xdr:ext cx="534377" cy="259045"/>
    <xdr:sp macro="" textlink="">
      <xdr:nvSpPr>
        <xdr:cNvPr id="455" name="土木費最小値テキスト"/>
        <xdr:cNvSpPr txBox="1"/>
      </xdr:nvSpPr>
      <xdr:spPr>
        <a:xfrm>
          <a:off x="10528300" y="16810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4510</xdr:rowOff>
    </xdr:from>
    <xdr:to>
      <xdr:col>55</xdr:col>
      <xdr:colOff>88900</xdr:colOff>
      <xdr:row>98</xdr:row>
      <xdr:rowOff>4510</xdr:rowOff>
    </xdr:to>
    <xdr:cxnSp macro="">
      <xdr:nvCxnSpPr>
        <xdr:cNvPr id="456" name="直線コネクタ 455"/>
        <xdr:cNvCxnSpPr/>
      </xdr:nvCxnSpPr>
      <xdr:spPr>
        <a:xfrm>
          <a:off x="10388600" y="1680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150747</xdr:rowOff>
    </xdr:from>
    <xdr:ext cx="599010" cy="259045"/>
    <xdr:sp macro="" textlink="">
      <xdr:nvSpPr>
        <xdr:cNvPr id="457" name="土木費最大値テキスト"/>
        <xdr:cNvSpPr txBox="1"/>
      </xdr:nvSpPr>
      <xdr:spPr>
        <a:xfrm>
          <a:off x="10528300" y="15581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248,421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32620</xdr:rowOff>
    </xdr:from>
    <xdr:to>
      <xdr:col>55</xdr:col>
      <xdr:colOff>88900</xdr:colOff>
      <xdr:row>92</xdr:row>
      <xdr:rowOff>32620</xdr:rowOff>
    </xdr:to>
    <xdr:cxnSp macro="">
      <xdr:nvCxnSpPr>
        <xdr:cNvPr id="458" name="直線コネクタ 457"/>
        <xdr:cNvCxnSpPr/>
      </xdr:nvCxnSpPr>
      <xdr:spPr>
        <a:xfrm>
          <a:off x="10388600" y="1580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45563</xdr:rowOff>
    </xdr:from>
    <xdr:to>
      <xdr:col>55</xdr:col>
      <xdr:colOff>0</xdr:colOff>
      <xdr:row>96</xdr:row>
      <xdr:rowOff>76991</xdr:rowOff>
    </xdr:to>
    <xdr:cxnSp macro="">
      <xdr:nvCxnSpPr>
        <xdr:cNvPr id="459" name="直線コネクタ 458"/>
        <xdr:cNvCxnSpPr/>
      </xdr:nvCxnSpPr>
      <xdr:spPr>
        <a:xfrm flipV="1">
          <a:off x="9639300" y="15990413"/>
          <a:ext cx="838200" cy="54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35780</xdr:rowOff>
    </xdr:from>
    <xdr:ext cx="534377" cy="259045"/>
    <xdr:sp macro="" textlink="">
      <xdr:nvSpPr>
        <xdr:cNvPr id="460" name="土木費平均値テキスト"/>
        <xdr:cNvSpPr txBox="1"/>
      </xdr:nvSpPr>
      <xdr:spPr>
        <a:xfrm>
          <a:off x="10528300" y="164949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57353</xdr:rowOff>
    </xdr:from>
    <xdr:to>
      <xdr:col>55</xdr:col>
      <xdr:colOff>50800</xdr:colOff>
      <xdr:row>96</xdr:row>
      <xdr:rowOff>158953</xdr:rowOff>
    </xdr:to>
    <xdr:sp macro="" textlink="">
      <xdr:nvSpPr>
        <xdr:cNvPr id="461" name="フローチャート: 判断 460"/>
        <xdr:cNvSpPr/>
      </xdr:nvSpPr>
      <xdr:spPr>
        <a:xfrm>
          <a:off x="10426700" y="1651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76991</xdr:rowOff>
    </xdr:from>
    <xdr:to>
      <xdr:col>50</xdr:col>
      <xdr:colOff>114300</xdr:colOff>
      <xdr:row>96</xdr:row>
      <xdr:rowOff>160772</xdr:rowOff>
    </xdr:to>
    <xdr:cxnSp macro="">
      <xdr:nvCxnSpPr>
        <xdr:cNvPr id="462" name="直線コネクタ 461"/>
        <xdr:cNvCxnSpPr/>
      </xdr:nvCxnSpPr>
      <xdr:spPr>
        <a:xfrm flipV="1">
          <a:off x="8750300" y="16536191"/>
          <a:ext cx="889000" cy="83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161691</xdr:rowOff>
    </xdr:from>
    <xdr:to>
      <xdr:col>50</xdr:col>
      <xdr:colOff>165100</xdr:colOff>
      <xdr:row>97</xdr:row>
      <xdr:rowOff>91841</xdr:rowOff>
    </xdr:to>
    <xdr:sp macro="" textlink="">
      <xdr:nvSpPr>
        <xdr:cNvPr id="463" name="フローチャート: 判断 462"/>
        <xdr:cNvSpPr/>
      </xdr:nvSpPr>
      <xdr:spPr>
        <a:xfrm>
          <a:off x="9588500" y="1662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82968</xdr:rowOff>
    </xdr:from>
    <xdr:ext cx="534377" cy="259045"/>
    <xdr:sp macro="" textlink="">
      <xdr:nvSpPr>
        <xdr:cNvPr id="464" name="テキスト ボックス 463"/>
        <xdr:cNvSpPr txBox="1"/>
      </xdr:nvSpPr>
      <xdr:spPr>
        <a:xfrm>
          <a:off x="9372111" y="16713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160772</xdr:rowOff>
    </xdr:from>
    <xdr:to>
      <xdr:col>45</xdr:col>
      <xdr:colOff>177800</xdr:colOff>
      <xdr:row>97</xdr:row>
      <xdr:rowOff>39688</xdr:rowOff>
    </xdr:to>
    <xdr:cxnSp macro="">
      <xdr:nvCxnSpPr>
        <xdr:cNvPr id="465" name="直線コネクタ 464"/>
        <xdr:cNvCxnSpPr/>
      </xdr:nvCxnSpPr>
      <xdr:spPr>
        <a:xfrm flipV="1">
          <a:off x="7861300" y="16619972"/>
          <a:ext cx="889000" cy="50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171255</xdr:rowOff>
    </xdr:from>
    <xdr:to>
      <xdr:col>46</xdr:col>
      <xdr:colOff>38100</xdr:colOff>
      <xdr:row>97</xdr:row>
      <xdr:rowOff>101405</xdr:rowOff>
    </xdr:to>
    <xdr:sp macro="" textlink="">
      <xdr:nvSpPr>
        <xdr:cNvPr id="466" name="フローチャート: 判断 465"/>
        <xdr:cNvSpPr/>
      </xdr:nvSpPr>
      <xdr:spPr>
        <a:xfrm>
          <a:off x="8699500" y="1663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92532</xdr:rowOff>
    </xdr:from>
    <xdr:ext cx="534377" cy="259045"/>
    <xdr:sp macro="" textlink="">
      <xdr:nvSpPr>
        <xdr:cNvPr id="467" name="テキスト ボックス 466"/>
        <xdr:cNvSpPr txBox="1"/>
      </xdr:nvSpPr>
      <xdr:spPr>
        <a:xfrm>
          <a:off x="8483111" y="16723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36889</xdr:rowOff>
    </xdr:from>
    <xdr:to>
      <xdr:col>41</xdr:col>
      <xdr:colOff>50800</xdr:colOff>
      <xdr:row>97</xdr:row>
      <xdr:rowOff>39688</xdr:rowOff>
    </xdr:to>
    <xdr:cxnSp macro="">
      <xdr:nvCxnSpPr>
        <xdr:cNvPr id="468" name="直線コネクタ 467"/>
        <xdr:cNvCxnSpPr/>
      </xdr:nvCxnSpPr>
      <xdr:spPr>
        <a:xfrm>
          <a:off x="6972300" y="16667539"/>
          <a:ext cx="889000" cy="2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1972</xdr:rowOff>
    </xdr:from>
    <xdr:to>
      <xdr:col>41</xdr:col>
      <xdr:colOff>101600</xdr:colOff>
      <xdr:row>97</xdr:row>
      <xdr:rowOff>103572</xdr:rowOff>
    </xdr:to>
    <xdr:sp macro="" textlink="">
      <xdr:nvSpPr>
        <xdr:cNvPr id="469" name="フローチャート: 判断 468"/>
        <xdr:cNvSpPr/>
      </xdr:nvSpPr>
      <xdr:spPr>
        <a:xfrm>
          <a:off x="7810500" y="16632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94699</xdr:rowOff>
    </xdr:from>
    <xdr:ext cx="534377" cy="259045"/>
    <xdr:sp macro="" textlink="">
      <xdr:nvSpPr>
        <xdr:cNvPr id="470" name="テキスト ボックス 469"/>
        <xdr:cNvSpPr txBox="1"/>
      </xdr:nvSpPr>
      <xdr:spPr>
        <a:xfrm>
          <a:off x="7594111" y="16725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157882</xdr:rowOff>
    </xdr:from>
    <xdr:to>
      <xdr:col>36</xdr:col>
      <xdr:colOff>165100</xdr:colOff>
      <xdr:row>97</xdr:row>
      <xdr:rowOff>88032</xdr:rowOff>
    </xdr:to>
    <xdr:sp macro="" textlink="">
      <xdr:nvSpPr>
        <xdr:cNvPr id="471" name="フローチャート: 判断 470"/>
        <xdr:cNvSpPr/>
      </xdr:nvSpPr>
      <xdr:spPr>
        <a:xfrm>
          <a:off x="6921500" y="1661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79159</xdr:rowOff>
    </xdr:from>
    <xdr:ext cx="534377" cy="259045"/>
    <xdr:sp macro="" textlink="">
      <xdr:nvSpPr>
        <xdr:cNvPr id="472" name="テキスト ボックス 471"/>
        <xdr:cNvSpPr txBox="1"/>
      </xdr:nvSpPr>
      <xdr:spPr>
        <a:xfrm>
          <a:off x="6705111" y="1670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166213</xdr:rowOff>
    </xdr:from>
    <xdr:to>
      <xdr:col>55</xdr:col>
      <xdr:colOff>50800</xdr:colOff>
      <xdr:row>93</xdr:row>
      <xdr:rowOff>96363</xdr:rowOff>
    </xdr:to>
    <xdr:sp macro="" textlink="">
      <xdr:nvSpPr>
        <xdr:cNvPr id="478" name="楕円 477"/>
        <xdr:cNvSpPr/>
      </xdr:nvSpPr>
      <xdr:spPr>
        <a:xfrm>
          <a:off x="10426700" y="1593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17640</xdr:rowOff>
    </xdr:from>
    <xdr:ext cx="599010" cy="259045"/>
    <xdr:sp macro="" textlink="">
      <xdr:nvSpPr>
        <xdr:cNvPr id="479" name="土木費該当値テキスト"/>
        <xdr:cNvSpPr txBox="1"/>
      </xdr:nvSpPr>
      <xdr:spPr>
        <a:xfrm>
          <a:off x="10528300" y="15791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26191</xdr:rowOff>
    </xdr:from>
    <xdr:to>
      <xdr:col>50</xdr:col>
      <xdr:colOff>165100</xdr:colOff>
      <xdr:row>96</xdr:row>
      <xdr:rowOff>127791</xdr:rowOff>
    </xdr:to>
    <xdr:sp macro="" textlink="">
      <xdr:nvSpPr>
        <xdr:cNvPr id="480" name="楕円 479"/>
        <xdr:cNvSpPr/>
      </xdr:nvSpPr>
      <xdr:spPr>
        <a:xfrm>
          <a:off x="9588500" y="1648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144318</xdr:rowOff>
    </xdr:from>
    <xdr:ext cx="534377" cy="259045"/>
    <xdr:sp macro="" textlink="">
      <xdr:nvSpPr>
        <xdr:cNvPr id="481" name="テキスト ボックス 480"/>
        <xdr:cNvSpPr txBox="1"/>
      </xdr:nvSpPr>
      <xdr:spPr>
        <a:xfrm>
          <a:off x="9372111" y="1626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109972</xdr:rowOff>
    </xdr:from>
    <xdr:to>
      <xdr:col>46</xdr:col>
      <xdr:colOff>38100</xdr:colOff>
      <xdr:row>97</xdr:row>
      <xdr:rowOff>40122</xdr:rowOff>
    </xdr:to>
    <xdr:sp macro="" textlink="">
      <xdr:nvSpPr>
        <xdr:cNvPr id="482" name="楕円 481"/>
        <xdr:cNvSpPr/>
      </xdr:nvSpPr>
      <xdr:spPr>
        <a:xfrm>
          <a:off x="8699500" y="16569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56649</xdr:rowOff>
    </xdr:from>
    <xdr:ext cx="534377" cy="259045"/>
    <xdr:sp macro="" textlink="">
      <xdr:nvSpPr>
        <xdr:cNvPr id="483" name="テキスト ボックス 482"/>
        <xdr:cNvSpPr txBox="1"/>
      </xdr:nvSpPr>
      <xdr:spPr>
        <a:xfrm>
          <a:off x="8483111" y="16344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160338</xdr:rowOff>
    </xdr:from>
    <xdr:to>
      <xdr:col>41</xdr:col>
      <xdr:colOff>101600</xdr:colOff>
      <xdr:row>97</xdr:row>
      <xdr:rowOff>90488</xdr:rowOff>
    </xdr:to>
    <xdr:sp macro="" textlink="">
      <xdr:nvSpPr>
        <xdr:cNvPr id="484" name="楕円 483"/>
        <xdr:cNvSpPr/>
      </xdr:nvSpPr>
      <xdr:spPr>
        <a:xfrm>
          <a:off x="7810500" y="1661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107015</xdr:rowOff>
    </xdr:from>
    <xdr:ext cx="534377" cy="259045"/>
    <xdr:sp macro="" textlink="">
      <xdr:nvSpPr>
        <xdr:cNvPr id="485" name="テキスト ボックス 484"/>
        <xdr:cNvSpPr txBox="1"/>
      </xdr:nvSpPr>
      <xdr:spPr>
        <a:xfrm>
          <a:off x="7594111" y="16394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157539</xdr:rowOff>
    </xdr:from>
    <xdr:to>
      <xdr:col>36</xdr:col>
      <xdr:colOff>165100</xdr:colOff>
      <xdr:row>97</xdr:row>
      <xdr:rowOff>87689</xdr:rowOff>
    </xdr:to>
    <xdr:sp macro="" textlink="">
      <xdr:nvSpPr>
        <xdr:cNvPr id="486" name="楕円 485"/>
        <xdr:cNvSpPr/>
      </xdr:nvSpPr>
      <xdr:spPr>
        <a:xfrm>
          <a:off x="6921500" y="1661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104216</xdr:rowOff>
    </xdr:from>
    <xdr:ext cx="534377" cy="259045"/>
    <xdr:sp macro="" textlink="">
      <xdr:nvSpPr>
        <xdr:cNvPr id="487" name="テキスト ボックス 486"/>
        <xdr:cNvSpPr txBox="1"/>
      </xdr:nvSpPr>
      <xdr:spPr>
        <a:xfrm>
          <a:off x="6705111" y="16391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7" name="テキスト ボックス 506"/>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7569</xdr:rowOff>
    </xdr:from>
    <xdr:to>
      <xdr:col>85</xdr:col>
      <xdr:colOff>126364</xdr:colOff>
      <xdr:row>38</xdr:row>
      <xdr:rowOff>73003</xdr:rowOff>
    </xdr:to>
    <xdr:cxnSp macro="">
      <xdr:nvCxnSpPr>
        <xdr:cNvPr id="513" name="直線コネクタ 512"/>
        <xdr:cNvCxnSpPr/>
      </xdr:nvCxnSpPr>
      <xdr:spPr>
        <a:xfrm flipV="1">
          <a:off x="16317595" y="5322519"/>
          <a:ext cx="1269" cy="1265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76830</xdr:rowOff>
    </xdr:from>
    <xdr:ext cx="534377" cy="259045"/>
    <xdr:sp macro="" textlink="">
      <xdr:nvSpPr>
        <xdr:cNvPr id="514" name="消防費最小値テキスト"/>
        <xdr:cNvSpPr txBox="1"/>
      </xdr:nvSpPr>
      <xdr:spPr>
        <a:xfrm>
          <a:off x="16370300" y="6591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73003</xdr:rowOff>
    </xdr:from>
    <xdr:to>
      <xdr:col>86</xdr:col>
      <xdr:colOff>25400</xdr:colOff>
      <xdr:row>38</xdr:row>
      <xdr:rowOff>73003</xdr:rowOff>
    </xdr:to>
    <xdr:cxnSp macro="">
      <xdr:nvCxnSpPr>
        <xdr:cNvPr id="515" name="直線コネクタ 514"/>
        <xdr:cNvCxnSpPr/>
      </xdr:nvCxnSpPr>
      <xdr:spPr>
        <a:xfrm>
          <a:off x="16230600" y="6588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125696</xdr:rowOff>
    </xdr:from>
    <xdr:ext cx="599010" cy="259045"/>
    <xdr:sp macro="" textlink="">
      <xdr:nvSpPr>
        <xdr:cNvPr id="516" name="消防費最大値テキスト"/>
        <xdr:cNvSpPr txBox="1"/>
      </xdr:nvSpPr>
      <xdr:spPr>
        <a:xfrm>
          <a:off x="16370300" y="5097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134,388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7569</xdr:rowOff>
    </xdr:from>
    <xdr:to>
      <xdr:col>86</xdr:col>
      <xdr:colOff>25400</xdr:colOff>
      <xdr:row>31</xdr:row>
      <xdr:rowOff>7569</xdr:rowOff>
    </xdr:to>
    <xdr:cxnSp macro="">
      <xdr:nvCxnSpPr>
        <xdr:cNvPr id="517" name="直線コネクタ 516"/>
        <xdr:cNvCxnSpPr/>
      </xdr:nvCxnSpPr>
      <xdr:spPr>
        <a:xfrm>
          <a:off x="16230600" y="5322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55292</xdr:rowOff>
    </xdr:from>
    <xdr:to>
      <xdr:col>85</xdr:col>
      <xdr:colOff>127000</xdr:colOff>
      <xdr:row>38</xdr:row>
      <xdr:rowOff>59853</xdr:rowOff>
    </xdr:to>
    <xdr:cxnSp macro="">
      <xdr:nvCxnSpPr>
        <xdr:cNvPr id="518" name="直線コネクタ 517"/>
        <xdr:cNvCxnSpPr/>
      </xdr:nvCxnSpPr>
      <xdr:spPr>
        <a:xfrm flipV="1">
          <a:off x="15481300" y="6570392"/>
          <a:ext cx="838200" cy="4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157497</xdr:rowOff>
    </xdr:from>
    <xdr:ext cx="534377" cy="259045"/>
    <xdr:sp macro="" textlink="">
      <xdr:nvSpPr>
        <xdr:cNvPr id="519" name="消防費平均値テキスト"/>
        <xdr:cNvSpPr txBox="1"/>
      </xdr:nvSpPr>
      <xdr:spPr>
        <a:xfrm>
          <a:off x="16370300" y="6158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134620</xdr:rowOff>
    </xdr:from>
    <xdr:to>
      <xdr:col>85</xdr:col>
      <xdr:colOff>177800</xdr:colOff>
      <xdr:row>37</xdr:row>
      <xdr:rowOff>64770</xdr:rowOff>
    </xdr:to>
    <xdr:sp macro="" textlink="">
      <xdr:nvSpPr>
        <xdr:cNvPr id="520" name="フローチャート: 判断 519"/>
        <xdr:cNvSpPr/>
      </xdr:nvSpPr>
      <xdr:spPr>
        <a:xfrm>
          <a:off x="162687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59853</xdr:rowOff>
    </xdr:from>
    <xdr:to>
      <xdr:col>81</xdr:col>
      <xdr:colOff>50800</xdr:colOff>
      <xdr:row>38</xdr:row>
      <xdr:rowOff>62248</xdr:rowOff>
    </xdr:to>
    <xdr:cxnSp macro="">
      <xdr:nvCxnSpPr>
        <xdr:cNvPr id="521" name="直線コネクタ 520"/>
        <xdr:cNvCxnSpPr/>
      </xdr:nvCxnSpPr>
      <xdr:spPr>
        <a:xfrm flipV="1">
          <a:off x="14592300" y="6574953"/>
          <a:ext cx="889000" cy="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56711</xdr:rowOff>
    </xdr:from>
    <xdr:to>
      <xdr:col>81</xdr:col>
      <xdr:colOff>101600</xdr:colOff>
      <xdr:row>37</xdr:row>
      <xdr:rowOff>158311</xdr:rowOff>
    </xdr:to>
    <xdr:sp macro="" textlink="">
      <xdr:nvSpPr>
        <xdr:cNvPr id="522" name="フローチャート: 判断 521"/>
        <xdr:cNvSpPr/>
      </xdr:nvSpPr>
      <xdr:spPr>
        <a:xfrm>
          <a:off x="15430500" y="6400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3388</xdr:rowOff>
    </xdr:from>
    <xdr:ext cx="534377" cy="259045"/>
    <xdr:sp macro="" textlink="">
      <xdr:nvSpPr>
        <xdr:cNvPr id="523" name="テキスト ボックス 522"/>
        <xdr:cNvSpPr txBox="1"/>
      </xdr:nvSpPr>
      <xdr:spPr>
        <a:xfrm>
          <a:off x="15214111" y="6175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62248</xdr:rowOff>
    </xdr:from>
    <xdr:to>
      <xdr:col>76</xdr:col>
      <xdr:colOff>114300</xdr:colOff>
      <xdr:row>38</xdr:row>
      <xdr:rowOff>82408</xdr:rowOff>
    </xdr:to>
    <xdr:cxnSp macro="">
      <xdr:nvCxnSpPr>
        <xdr:cNvPr id="524" name="直線コネクタ 523"/>
        <xdr:cNvCxnSpPr/>
      </xdr:nvCxnSpPr>
      <xdr:spPr>
        <a:xfrm flipV="1">
          <a:off x="13703300" y="6577348"/>
          <a:ext cx="889000" cy="2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52607</xdr:rowOff>
    </xdr:from>
    <xdr:to>
      <xdr:col>76</xdr:col>
      <xdr:colOff>165100</xdr:colOff>
      <xdr:row>37</xdr:row>
      <xdr:rowOff>154207</xdr:rowOff>
    </xdr:to>
    <xdr:sp macro="" textlink="">
      <xdr:nvSpPr>
        <xdr:cNvPr id="525" name="フローチャート: 判断 524"/>
        <xdr:cNvSpPr/>
      </xdr:nvSpPr>
      <xdr:spPr>
        <a:xfrm>
          <a:off x="14541500" y="6396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170734</xdr:rowOff>
    </xdr:from>
    <xdr:ext cx="534377" cy="259045"/>
    <xdr:sp macro="" textlink="">
      <xdr:nvSpPr>
        <xdr:cNvPr id="526" name="テキスト ボックス 525"/>
        <xdr:cNvSpPr txBox="1"/>
      </xdr:nvSpPr>
      <xdr:spPr>
        <a:xfrm>
          <a:off x="14325111" y="6171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80536</xdr:rowOff>
    </xdr:from>
    <xdr:to>
      <xdr:col>71</xdr:col>
      <xdr:colOff>177800</xdr:colOff>
      <xdr:row>38</xdr:row>
      <xdr:rowOff>82408</xdr:rowOff>
    </xdr:to>
    <xdr:cxnSp macro="">
      <xdr:nvCxnSpPr>
        <xdr:cNvPr id="527" name="直線コネクタ 526"/>
        <xdr:cNvCxnSpPr/>
      </xdr:nvCxnSpPr>
      <xdr:spPr>
        <a:xfrm>
          <a:off x="12814300" y="6595636"/>
          <a:ext cx="889000" cy="1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53837</xdr:rowOff>
    </xdr:from>
    <xdr:to>
      <xdr:col>72</xdr:col>
      <xdr:colOff>38100</xdr:colOff>
      <xdr:row>37</xdr:row>
      <xdr:rowOff>155437</xdr:rowOff>
    </xdr:to>
    <xdr:sp macro="" textlink="">
      <xdr:nvSpPr>
        <xdr:cNvPr id="528" name="フローチャート: 判断 527"/>
        <xdr:cNvSpPr/>
      </xdr:nvSpPr>
      <xdr:spPr>
        <a:xfrm>
          <a:off x="13652500" y="63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514</xdr:rowOff>
    </xdr:from>
    <xdr:ext cx="534377" cy="259045"/>
    <xdr:sp macro="" textlink="">
      <xdr:nvSpPr>
        <xdr:cNvPr id="529" name="テキスト ボックス 528"/>
        <xdr:cNvSpPr txBox="1"/>
      </xdr:nvSpPr>
      <xdr:spPr>
        <a:xfrm>
          <a:off x="13436111" y="617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41634</xdr:rowOff>
    </xdr:from>
    <xdr:to>
      <xdr:col>67</xdr:col>
      <xdr:colOff>101600</xdr:colOff>
      <xdr:row>37</xdr:row>
      <xdr:rowOff>143234</xdr:rowOff>
    </xdr:to>
    <xdr:sp macro="" textlink="">
      <xdr:nvSpPr>
        <xdr:cNvPr id="530" name="フローチャート: 判断 529"/>
        <xdr:cNvSpPr/>
      </xdr:nvSpPr>
      <xdr:spPr>
        <a:xfrm>
          <a:off x="12763500" y="638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159761</xdr:rowOff>
    </xdr:from>
    <xdr:ext cx="534377" cy="259045"/>
    <xdr:sp macro="" textlink="">
      <xdr:nvSpPr>
        <xdr:cNvPr id="531" name="テキスト ボックス 530"/>
        <xdr:cNvSpPr txBox="1"/>
      </xdr:nvSpPr>
      <xdr:spPr>
        <a:xfrm>
          <a:off x="12547111" y="6160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4492</xdr:rowOff>
    </xdr:from>
    <xdr:to>
      <xdr:col>85</xdr:col>
      <xdr:colOff>177800</xdr:colOff>
      <xdr:row>38</xdr:row>
      <xdr:rowOff>106092</xdr:rowOff>
    </xdr:to>
    <xdr:sp macro="" textlink="">
      <xdr:nvSpPr>
        <xdr:cNvPr id="537" name="楕円 536"/>
        <xdr:cNvSpPr/>
      </xdr:nvSpPr>
      <xdr:spPr>
        <a:xfrm>
          <a:off x="16268700" y="651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90869</xdr:rowOff>
    </xdr:from>
    <xdr:ext cx="534377" cy="259045"/>
    <xdr:sp macro="" textlink="">
      <xdr:nvSpPr>
        <xdr:cNvPr id="538" name="消防費該当値テキスト"/>
        <xdr:cNvSpPr txBox="1"/>
      </xdr:nvSpPr>
      <xdr:spPr>
        <a:xfrm>
          <a:off x="16370300" y="6434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9053</xdr:rowOff>
    </xdr:from>
    <xdr:to>
      <xdr:col>81</xdr:col>
      <xdr:colOff>101600</xdr:colOff>
      <xdr:row>38</xdr:row>
      <xdr:rowOff>110653</xdr:rowOff>
    </xdr:to>
    <xdr:sp macro="" textlink="">
      <xdr:nvSpPr>
        <xdr:cNvPr id="539" name="楕円 538"/>
        <xdr:cNvSpPr/>
      </xdr:nvSpPr>
      <xdr:spPr>
        <a:xfrm>
          <a:off x="15430500" y="652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101780</xdr:rowOff>
    </xdr:from>
    <xdr:ext cx="534377" cy="259045"/>
    <xdr:sp macro="" textlink="">
      <xdr:nvSpPr>
        <xdr:cNvPr id="540" name="テキスト ボックス 539"/>
        <xdr:cNvSpPr txBox="1"/>
      </xdr:nvSpPr>
      <xdr:spPr>
        <a:xfrm>
          <a:off x="15214111" y="661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11448</xdr:rowOff>
    </xdr:from>
    <xdr:to>
      <xdr:col>76</xdr:col>
      <xdr:colOff>165100</xdr:colOff>
      <xdr:row>38</xdr:row>
      <xdr:rowOff>113048</xdr:rowOff>
    </xdr:to>
    <xdr:sp macro="" textlink="">
      <xdr:nvSpPr>
        <xdr:cNvPr id="541" name="楕円 540"/>
        <xdr:cNvSpPr/>
      </xdr:nvSpPr>
      <xdr:spPr>
        <a:xfrm>
          <a:off x="14541500" y="6526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104175</xdr:rowOff>
    </xdr:from>
    <xdr:ext cx="534377" cy="259045"/>
    <xdr:sp macro="" textlink="">
      <xdr:nvSpPr>
        <xdr:cNvPr id="542" name="テキスト ボックス 541"/>
        <xdr:cNvSpPr txBox="1"/>
      </xdr:nvSpPr>
      <xdr:spPr>
        <a:xfrm>
          <a:off x="14325111" y="661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31608</xdr:rowOff>
    </xdr:from>
    <xdr:to>
      <xdr:col>72</xdr:col>
      <xdr:colOff>38100</xdr:colOff>
      <xdr:row>38</xdr:row>
      <xdr:rowOff>133208</xdr:rowOff>
    </xdr:to>
    <xdr:sp macro="" textlink="">
      <xdr:nvSpPr>
        <xdr:cNvPr id="543" name="楕円 542"/>
        <xdr:cNvSpPr/>
      </xdr:nvSpPr>
      <xdr:spPr>
        <a:xfrm>
          <a:off x="13652500" y="654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124335</xdr:rowOff>
    </xdr:from>
    <xdr:ext cx="534377" cy="259045"/>
    <xdr:sp macro="" textlink="">
      <xdr:nvSpPr>
        <xdr:cNvPr id="544" name="テキスト ボックス 543"/>
        <xdr:cNvSpPr txBox="1"/>
      </xdr:nvSpPr>
      <xdr:spPr>
        <a:xfrm>
          <a:off x="13436111" y="663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29736</xdr:rowOff>
    </xdr:from>
    <xdr:to>
      <xdr:col>67</xdr:col>
      <xdr:colOff>101600</xdr:colOff>
      <xdr:row>38</xdr:row>
      <xdr:rowOff>131336</xdr:rowOff>
    </xdr:to>
    <xdr:sp macro="" textlink="">
      <xdr:nvSpPr>
        <xdr:cNvPr id="545" name="楕円 544"/>
        <xdr:cNvSpPr/>
      </xdr:nvSpPr>
      <xdr:spPr>
        <a:xfrm>
          <a:off x="12763500" y="654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122463</xdr:rowOff>
    </xdr:from>
    <xdr:ext cx="534377" cy="259045"/>
    <xdr:sp macro="" textlink="">
      <xdr:nvSpPr>
        <xdr:cNvPr id="546" name="テキスト ボックス 545"/>
        <xdr:cNvSpPr txBox="1"/>
      </xdr:nvSpPr>
      <xdr:spPr>
        <a:xfrm>
          <a:off x="12547111" y="663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9" name="テキスト ボックス 55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55499</xdr:rowOff>
    </xdr:from>
    <xdr:to>
      <xdr:col>85</xdr:col>
      <xdr:colOff>126364</xdr:colOff>
      <xdr:row>59</xdr:row>
      <xdr:rowOff>115453</xdr:rowOff>
    </xdr:to>
    <xdr:cxnSp macro="">
      <xdr:nvCxnSpPr>
        <xdr:cNvPr id="571" name="直線コネクタ 570"/>
        <xdr:cNvCxnSpPr/>
      </xdr:nvCxnSpPr>
      <xdr:spPr>
        <a:xfrm flipV="1">
          <a:off x="16317595" y="8799449"/>
          <a:ext cx="1269" cy="1431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119280</xdr:rowOff>
    </xdr:from>
    <xdr:ext cx="534377" cy="259045"/>
    <xdr:sp macro="" textlink="">
      <xdr:nvSpPr>
        <xdr:cNvPr id="572" name="教育費最小値テキスト"/>
        <xdr:cNvSpPr txBox="1"/>
      </xdr:nvSpPr>
      <xdr:spPr>
        <a:xfrm>
          <a:off x="16370300" y="1023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115453</xdr:rowOff>
    </xdr:from>
    <xdr:to>
      <xdr:col>86</xdr:col>
      <xdr:colOff>25400</xdr:colOff>
      <xdr:row>59</xdr:row>
      <xdr:rowOff>115453</xdr:rowOff>
    </xdr:to>
    <xdr:cxnSp macro="">
      <xdr:nvCxnSpPr>
        <xdr:cNvPr id="573" name="直線コネクタ 572"/>
        <xdr:cNvCxnSpPr/>
      </xdr:nvCxnSpPr>
      <xdr:spPr>
        <a:xfrm>
          <a:off x="16230600" y="10231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2176</xdr:rowOff>
    </xdr:from>
    <xdr:ext cx="599010" cy="259045"/>
    <xdr:sp macro="" textlink="">
      <xdr:nvSpPr>
        <xdr:cNvPr id="574" name="教育費最大値テキスト"/>
        <xdr:cNvSpPr txBox="1"/>
      </xdr:nvSpPr>
      <xdr:spPr>
        <a:xfrm>
          <a:off x="16370300" y="8574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228,550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55499</xdr:rowOff>
    </xdr:from>
    <xdr:to>
      <xdr:col>86</xdr:col>
      <xdr:colOff>25400</xdr:colOff>
      <xdr:row>51</xdr:row>
      <xdr:rowOff>55499</xdr:rowOff>
    </xdr:to>
    <xdr:cxnSp macro="">
      <xdr:nvCxnSpPr>
        <xdr:cNvPr id="575" name="直線コネクタ 574"/>
        <xdr:cNvCxnSpPr/>
      </xdr:nvCxnSpPr>
      <xdr:spPr>
        <a:xfrm>
          <a:off x="16230600" y="8799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141079</xdr:rowOff>
    </xdr:from>
    <xdr:to>
      <xdr:col>85</xdr:col>
      <xdr:colOff>127000</xdr:colOff>
      <xdr:row>58</xdr:row>
      <xdr:rowOff>157828</xdr:rowOff>
    </xdr:to>
    <xdr:cxnSp macro="">
      <xdr:nvCxnSpPr>
        <xdr:cNvPr id="576" name="直線コネクタ 575"/>
        <xdr:cNvCxnSpPr/>
      </xdr:nvCxnSpPr>
      <xdr:spPr>
        <a:xfrm flipV="1">
          <a:off x="15481300" y="9913729"/>
          <a:ext cx="838200" cy="188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95894</xdr:rowOff>
    </xdr:from>
    <xdr:ext cx="534377" cy="259045"/>
    <xdr:sp macro="" textlink="">
      <xdr:nvSpPr>
        <xdr:cNvPr id="577" name="教育費平均値テキスト"/>
        <xdr:cNvSpPr txBox="1"/>
      </xdr:nvSpPr>
      <xdr:spPr>
        <a:xfrm>
          <a:off x="16370300" y="98685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117467</xdr:rowOff>
    </xdr:from>
    <xdr:to>
      <xdr:col>85</xdr:col>
      <xdr:colOff>177800</xdr:colOff>
      <xdr:row>58</xdr:row>
      <xdr:rowOff>47617</xdr:rowOff>
    </xdr:to>
    <xdr:sp macro="" textlink="">
      <xdr:nvSpPr>
        <xdr:cNvPr id="578" name="フローチャート: 判断 577"/>
        <xdr:cNvSpPr/>
      </xdr:nvSpPr>
      <xdr:spPr>
        <a:xfrm>
          <a:off x="16268700" y="9890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157828</xdr:rowOff>
    </xdr:from>
    <xdr:to>
      <xdr:col>81</xdr:col>
      <xdr:colOff>50800</xdr:colOff>
      <xdr:row>59</xdr:row>
      <xdr:rowOff>5649</xdr:rowOff>
    </xdr:to>
    <xdr:cxnSp macro="">
      <xdr:nvCxnSpPr>
        <xdr:cNvPr id="579" name="直線コネクタ 578"/>
        <xdr:cNvCxnSpPr/>
      </xdr:nvCxnSpPr>
      <xdr:spPr>
        <a:xfrm flipV="1">
          <a:off x="14592300" y="10101928"/>
          <a:ext cx="889000" cy="19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154615</xdr:rowOff>
    </xdr:from>
    <xdr:to>
      <xdr:col>81</xdr:col>
      <xdr:colOff>101600</xdr:colOff>
      <xdr:row>58</xdr:row>
      <xdr:rowOff>84765</xdr:rowOff>
    </xdr:to>
    <xdr:sp macro="" textlink="">
      <xdr:nvSpPr>
        <xdr:cNvPr id="580" name="フローチャート: 判断 579"/>
        <xdr:cNvSpPr/>
      </xdr:nvSpPr>
      <xdr:spPr>
        <a:xfrm>
          <a:off x="15430500" y="992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101292</xdr:rowOff>
    </xdr:from>
    <xdr:ext cx="534377" cy="259045"/>
    <xdr:sp macro="" textlink="">
      <xdr:nvSpPr>
        <xdr:cNvPr id="581" name="テキスト ボックス 580"/>
        <xdr:cNvSpPr txBox="1"/>
      </xdr:nvSpPr>
      <xdr:spPr>
        <a:xfrm>
          <a:off x="15214111" y="9702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166705</xdr:rowOff>
    </xdr:from>
    <xdr:to>
      <xdr:col>76</xdr:col>
      <xdr:colOff>114300</xdr:colOff>
      <xdr:row>59</xdr:row>
      <xdr:rowOff>5649</xdr:rowOff>
    </xdr:to>
    <xdr:cxnSp macro="">
      <xdr:nvCxnSpPr>
        <xdr:cNvPr id="582" name="直線コネクタ 581"/>
        <xdr:cNvCxnSpPr/>
      </xdr:nvCxnSpPr>
      <xdr:spPr>
        <a:xfrm>
          <a:off x="13703300" y="10110805"/>
          <a:ext cx="889000" cy="10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25433</xdr:rowOff>
    </xdr:from>
    <xdr:to>
      <xdr:col>76</xdr:col>
      <xdr:colOff>165100</xdr:colOff>
      <xdr:row>58</xdr:row>
      <xdr:rowOff>127033</xdr:rowOff>
    </xdr:to>
    <xdr:sp macro="" textlink="">
      <xdr:nvSpPr>
        <xdr:cNvPr id="583" name="フローチャート: 判断 582"/>
        <xdr:cNvSpPr/>
      </xdr:nvSpPr>
      <xdr:spPr>
        <a:xfrm>
          <a:off x="14541500" y="9969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143560</xdr:rowOff>
    </xdr:from>
    <xdr:ext cx="534377" cy="259045"/>
    <xdr:sp macro="" textlink="">
      <xdr:nvSpPr>
        <xdr:cNvPr id="584" name="テキスト ボックス 583"/>
        <xdr:cNvSpPr txBox="1"/>
      </xdr:nvSpPr>
      <xdr:spPr>
        <a:xfrm>
          <a:off x="14325111" y="9744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166705</xdr:rowOff>
    </xdr:from>
    <xdr:to>
      <xdr:col>71</xdr:col>
      <xdr:colOff>177800</xdr:colOff>
      <xdr:row>59</xdr:row>
      <xdr:rowOff>11996</xdr:rowOff>
    </xdr:to>
    <xdr:cxnSp macro="">
      <xdr:nvCxnSpPr>
        <xdr:cNvPr id="585" name="直線コネクタ 584"/>
        <xdr:cNvCxnSpPr/>
      </xdr:nvCxnSpPr>
      <xdr:spPr>
        <a:xfrm flipV="1">
          <a:off x="12814300" y="10110805"/>
          <a:ext cx="889000" cy="16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59883</xdr:rowOff>
    </xdr:from>
    <xdr:to>
      <xdr:col>72</xdr:col>
      <xdr:colOff>38100</xdr:colOff>
      <xdr:row>58</xdr:row>
      <xdr:rowOff>161483</xdr:rowOff>
    </xdr:to>
    <xdr:sp macro="" textlink="">
      <xdr:nvSpPr>
        <xdr:cNvPr id="586" name="フローチャート: 判断 585"/>
        <xdr:cNvSpPr/>
      </xdr:nvSpPr>
      <xdr:spPr>
        <a:xfrm>
          <a:off x="13652500" y="1000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6560</xdr:rowOff>
    </xdr:from>
    <xdr:ext cx="534377" cy="259045"/>
    <xdr:sp macro="" textlink="">
      <xdr:nvSpPr>
        <xdr:cNvPr id="587" name="テキスト ボックス 586"/>
        <xdr:cNvSpPr txBox="1"/>
      </xdr:nvSpPr>
      <xdr:spPr>
        <a:xfrm>
          <a:off x="13436111" y="9779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53253</xdr:rowOff>
    </xdr:from>
    <xdr:to>
      <xdr:col>67</xdr:col>
      <xdr:colOff>101600</xdr:colOff>
      <xdr:row>58</xdr:row>
      <xdr:rowOff>154853</xdr:rowOff>
    </xdr:to>
    <xdr:sp macro="" textlink="">
      <xdr:nvSpPr>
        <xdr:cNvPr id="588" name="フローチャート: 判断 587"/>
        <xdr:cNvSpPr/>
      </xdr:nvSpPr>
      <xdr:spPr>
        <a:xfrm>
          <a:off x="12763500" y="999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171380</xdr:rowOff>
    </xdr:from>
    <xdr:ext cx="534377" cy="259045"/>
    <xdr:sp macro="" textlink="">
      <xdr:nvSpPr>
        <xdr:cNvPr id="589" name="テキスト ボックス 588"/>
        <xdr:cNvSpPr txBox="1"/>
      </xdr:nvSpPr>
      <xdr:spPr>
        <a:xfrm>
          <a:off x="12547111" y="9772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90279</xdr:rowOff>
    </xdr:from>
    <xdr:to>
      <xdr:col>85</xdr:col>
      <xdr:colOff>177800</xdr:colOff>
      <xdr:row>58</xdr:row>
      <xdr:rowOff>20429</xdr:rowOff>
    </xdr:to>
    <xdr:sp macro="" textlink="">
      <xdr:nvSpPr>
        <xdr:cNvPr id="595" name="楕円 594"/>
        <xdr:cNvSpPr/>
      </xdr:nvSpPr>
      <xdr:spPr>
        <a:xfrm>
          <a:off x="16268700" y="9862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113156</xdr:rowOff>
    </xdr:from>
    <xdr:ext cx="534377" cy="259045"/>
    <xdr:sp macro="" textlink="">
      <xdr:nvSpPr>
        <xdr:cNvPr id="596" name="教育費該当値テキスト"/>
        <xdr:cNvSpPr txBox="1"/>
      </xdr:nvSpPr>
      <xdr:spPr>
        <a:xfrm>
          <a:off x="16370300" y="9714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107028</xdr:rowOff>
    </xdr:from>
    <xdr:to>
      <xdr:col>81</xdr:col>
      <xdr:colOff>101600</xdr:colOff>
      <xdr:row>59</xdr:row>
      <xdr:rowOff>37178</xdr:rowOff>
    </xdr:to>
    <xdr:sp macro="" textlink="">
      <xdr:nvSpPr>
        <xdr:cNvPr id="597" name="楕円 596"/>
        <xdr:cNvSpPr/>
      </xdr:nvSpPr>
      <xdr:spPr>
        <a:xfrm>
          <a:off x="15430500" y="1005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28305</xdr:rowOff>
    </xdr:from>
    <xdr:ext cx="534377" cy="259045"/>
    <xdr:sp macro="" textlink="">
      <xdr:nvSpPr>
        <xdr:cNvPr id="598" name="テキスト ボックス 597"/>
        <xdr:cNvSpPr txBox="1"/>
      </xdr:nvSpPr>
      <xdr:spPr>
        <a:xfrm>
          <a:off x="15214111" y="10143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126299</xdr:rowOff>
    </xdr:from>
    <xdr:to>
      <xdr:col>76</xdr:col>
      <xdr:colOff>165100</xdr:colOff>
      <xdr:row>59</xdr:row>
      <xdr:rowOff>56449</xdr:rowOff>
    </xdr:to>
    <xdr:sp macro="" textlink="">
      <xdr:nvSpPr>
        <xdr:cNvPr id="599" name="楕円 598"/>
        <xdr:cNvSpPr/>
      </xdr:nvSpPr>
      <xdr:spPr>
        <a:xfrm>
          <a:off x="14541500" y="10070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47576</xdr:rowOff>
    </xdr:from>
    <xdr:ext cx="534377" cy="259045"/>
    <xdr:sp macro="" textlink="">
      <xdr:nvSpPr>
        <xdr:cNvPr id="600" name="テキスト ボックス 599"/>
        <xdr:cNvSpPr txBox="1"/>
      </xdr:nvSpPr>
      <xdr:spPr>
        <a:xfrm>
          <a:off x="14325111" y="10163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115905</xdr:rowOff>
    </xdr:from>
    <xdr:to>
      <xdr:col>72</xdr:col>
      <xdr:colOff>38100</xdr:colOff>
      <xdr:row>59</xdr:row>
      <xdr:rowOff>46055</xdr:rowOff>
    </xdr:to>
    <xdr:sp macro="" textlink="">
      <xdr:nvSpPr>
        <xdr:cNvPr id="601" name="楕円 600"/>
        <xdr:cNvSpPr/>
      </xdr:nvSpPr>
      <xdr:spPr>
        <a:xfrm>
          <a:off x="13652500" y="1006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37182</xdr:rowOff>
    </xdr:from>
    <xdr:ext cx="534377" cy="259045"/>
    <xdr:sp macro="" textlink="">
      <xdr:nvSpPr>
        <xdr:cNvPr id="602" name="テキスト ボックス 601"/>
        <xdr:cNvSpPr txBox="1"/>
      </xdr:nvSpPr>
      <xdr:spPr>
        <a:xfrm>
          <a:off x="13436111" y="10152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132646</xdr:rowOff>
    </xdr:from>
    <xdr:to>
      <xdr:col>67</xdr:col>
      <xdr:colOff>101600</xdr:colOff>
      <xdr:row>59</xdr:row>
      <xdr:rowOff>62796</xdr:rowOff>
    </xdr:to>
    <xdr:sp macro="" textlink="">
      <xdr:nvSpPr>
        <xdr:cNvPr id="603" name="楕円 602"/>
        <xdr:cNvSpPr/>
      </xdr:nvSpPr>
      <xdr:spPr>
        <a:xfrm>
          <a:off x="12763500" y="1007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53923</xdr:rowOff>
    </xdr:from>
    <xdr:ext cx="534377" cy="259045"/>
    <xdr:sp macro="" textlink="">
      <xdr:nvSpPr>
        <xdr:cNvPr id="604" name="テキスト ボックス 603"/>
        <xdr:cNvSpPr txBox="1"/>
      </xdr:nvSpPr>
      <xdr:spPr>
        <a:xfrm>
          <a:off x="12547111" y="10169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8" name="テキスト ボックス 617"/>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0" name="テキスト ボックス 61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2" name="テキスト ボックス 62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4" name="テキスト ボックス 62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6" name="テキスト ボックス 625"/>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61426</xdr:rowOff>
    </xdr:from>
    <xdr:to>
      <xdr:col>85</xdr:col>
      <xdr:colOff>126364</xdr:colOff>
      <xdr:row>79</xdr:row>
      <xdr:rowOff>44450</xdr:rowOff>
    </xdr:to>
    <xdr:cxnSp macro="">
      <xdr:nvCxnSpPr>
        <xdr:cNvPr id="628" name="直線コネクタ 627"/>
        <xdr:cNvCxnSpPr/>
      </xdr:nvCxnSpPr>
      <xdr:spPr>
        <a:xfrm flipV="1">
          <a:off x="16317595" y="12062926"/>
          <a:ext cx="1269" cy="1526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72603</xdr:rowOff>
    </xdr:from>
    <xdr:ext cx="249299" cy="259045"/>
    <xdr:sp macro="" textlink="">
      <xdr:nvSpPr>
        <xdr:cNvPr id="629" name="災害復旧費最小値テキスト"/>
        <xdr:cNvSpPr txBox="1"/>
      </xdr:nvSpPr>
      <xdr:spPr>
        <a:xfrm>
          <a:off x="16370300" y="136171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8103</xdr:rowOff>
    </xdr:from>
    <xdr:ext cx="599010" cy="259045"/>
    <xdr:sp macro="" textlink="">
      <xdr:nvSpPr>
        <xdr:cNvPr id="631" name="災害復旧費最大値テキスト"/>
        <xdr:cNvSpPr txBox="1"/>
      </xdr:nvSpPr>
      <xdr:spPr>
        <a:xfrm>
          <a:off x="16370300" y="11838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801,089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61426</xdr:rowOff>
    </xdr:from>
    <xdr:to>
      <xdr:col>86</xdr:col>
      <xdr:colOff>25400</xdr:colOff>
      <xdr:row>70</xdr:row>
      <xdr:rowOff>61426</xdr:rowOff>
    </xdr:to>
    <xdr:cxnSp macro="">
      <xdr:nvCxnSpPr>
        <xdr:cNvPr id="632" name="直線コネクタ 631"/>
        <xdr:cNvCxnSpPr/>
      </xdr:nvCxnSpPr>
      <xdr:spPr>
        <a:xfrm>
          <a:off x="16230600" y="12062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44176</xdr:rowOff>
    </xdr:from>
    <xdr:to>
      <xdr:col>85</xdr:col>
      <xdr:colOff>127000</xdr:colOff>
      <xdr:row>79</xdr:row>
      <xdr:rowOff>44450</xdr:rowOff>
    </xdr:to>
    <xdr:cxnSp macro="">
      <xdr:nvCxnSpPr>
        <xdr:cNvPr id="633" name="直線コネクタ 632"/>
        <xdr:cNvCxnSpPr/>
      </xdr:nvCxnSpPr>
      <xdr:spPr>
        <a:xfrm flipV="1">
          <a:off x="15481300" y="13588726"/>
          <a:ext cx="8382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161503</xdr:rowOff>
    </xdr:from>
    <xdr:ext cx="534377" cy="259045"/>
    <xdr:sp macro="" textlink="">
      <xdr:nvSpPr>
        <xdr:cNvPr id="634" name="災害復旧費平均値テキスト"/>
        <xdr:cNvSpPr txBox="1"/>
      </xdr:nvSpPr>
      <xdr:spPr>
        <a:xfrm>
          <a:off x="16370300" y="133631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138626</xdr:rowOff>
    </xdr:from>
    <xdr:to>
      <xdr:col>85</xdr:col>
      <xdr:colOff>177800</xdr:colOff>
      <xdr:row>79</xdr:row>
      <xdr:rowOff>68776</xdr:rowOff>
    </xdr:to>
    <xdr:sp macro="" textlink="">
      <xdr:nvSpPr>
        <xdr:cNvPr id="635" name="フローチャート: 判断 634"/>
        <xdr:cNvSpPr/>
      </xdr:nvSpPr>
      <xdr:spPr>
        <a:xfrm>
          <a:off x="16268700" y="13511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6" name="直線コネクタ 635"/>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140216</xdr:rowOff>
    </xdr:from>
    <xdr:to>
      <xdr:col>81</xdr:col>
      <xdr:colOff>101600</xdr:colOff>
      <xdr:row>79</xdr:row>
      <xdr:rowOff>70366</xdr:rowOff>
    </xdr:to>
    <xdr:sp macro="" textlink="">
      <xdr:nvSpPr>
        <xdr:cNvPr id="637" name="フローチャート: 判断 636"/>
        <xdr:cNvSpPr/>
      </xdr:nvSpPr>
      <xdr:spPr>
        <a:xfrm>
          <a:off x="15430500" y="13513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86893</xdr:rowOff>
    </xdr:from>
    <xdr:ext cx="534377" cy="259045"/>
    <xdr:sp macro="" textlink="">
      <xdr:nvSpPr>
        <xdr:cNvPr id="638" name="テキスト ボックス 637"/>
        <xdr:cNvSpPr txBox="1"/>
      </xdr:nvSpPr>
      <xdr:spPr>
        <a:xfrm>
          <a:off x="15214111" y="13288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9" name="直線コネクタ 638"/>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139305</xdr:rowOff>
    </xdr:from>
    <xdr:to>
      <xdr:col>76</xdr:col>
      <xdr:colOff>165100</xdr:colOff>
      <xdr:row>79</xdr:row>
      <xdr:rowOff>69455</xdr:rowOff>
    </xdr:to>
    <xdr:sp macro="" textlink="">
      <xdr:nvSpPr>
        <xdr:cNvPr id="640" name="フローチャート: 判断 639"/>
        <xdr:cNvSpPr/>
      </xdr:nvSpPr>
      <xdr:spPr>
        <a:xfrm>
          <a:off x="14541500" y="1351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85982</xdr:rowOff>
    </xdr:from>
    <xdr:ext cx="534377" cy="259045"/>
    <xdr:sp macro="" textlink="">
      <xdr:nvSpPr>
        <xdr:cNvPr id="641" name="テキスト ボックス 640"/>
        <xdr:cNvSpPr txBox="1"/>
      </xdr:nvSpPr>
      <xdr:spPr>
        <a:xfrm>
          <a:off x="14325111" y="13287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44444</xdr:rowOff>
    </xdr:from>
    <xdr:to>
      <xdr:col>71</xdr:col>
      <xdr:colOff>177800</xdr:colOff>
      <xdr:row>79</xdr:row>
      <xdr:rowOff>44450</xdr:rowOff>
    </xdr:to>
    <xdr:cxnSp macro="">
      <xdr:nvCxnSpPr>
        <xdr:cNvPr id="642" name="直線コネクタ 641"/>
        <xdr:cNvCxnSpPr/>
      </xdr:nvCxnSpPr>
      <xdr:spPr>
        <a:xfrm>
          <a:off x="12814300" y="13588994"/>
          <a:ext cx="889000" cy="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150614</xdr:rowOff>
    </xdr:from>
    <xdr:to>
      <xdr:col>72</xdr:col>
      <xdr:colOff>38100</xdr:colOff>
      <xdr:row>79</xdr:row>
      <xdr:rowOff>80764</xdr:rowOff>
    </xdr:to>
    <xdr:sp macro="" textlink="">
      <xdr:nvSpPr>
        <xdr:cNvPr id="643" name="フローチャート: 判断 642"/>
        <xdr:cNvSpPr/>
      </xdr:nvSpPr>
      <xdr:spPr>
        <a:xfrm>
          <a:off x="13652500" y="1352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97291</xdr:rowOff>
    </xdr:from>
    <xdr:ext cx="469744" cy="259045"/>
    <xdr:sp macro="" textlink="">
      <xdr:nvSpPr>
        <xdr:cNvPr id="644" name="テキスト ボックス 643"/>
        <xdr:cNvSpPr txBox="1"/>
      </xdr:nvSpPr>
      <xdr:spPr>
        <a:xfrm>
          <a:off x="13468428" y="13298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156502</xdr:rowOff>
    </xdr:from>
    <xdr:to>
      <xdr:col>67</xdr:col>
      <xdr:colOff>101600</xdr:colOff>
      <xdr:row>79</xdr:row>
      <xdr:rowOff>86652</xdr:rowOff>
    </xdr:to>
    <xdr:sp macro="" textlink="">
      <xdr:nvSpPr>
        <xdr:cNvPr id="645" name="フローチャート: 判断 644"/>
        <xdr:cNvSpPr/>
      </xdr:nvSpPr>
      <xdr:spPr>
        <a:xfrm>
          <a:off x="12763500" y="1352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103179</xdr:rowOff>
    </xdr:from>
    <xdr:ext cx="469744" cy="259045"/>
    <xdr:sp macro="" textlink="">
      <xdr:nvSpPr>
        <xdr:cNvPr id="646" name="テキスト ボックス 645"/>
        <xdr:cNvSpPr txBox="1"/>
      </xdr:nvSpPr>
      <xdr:spPr>
        <a:xfrm>
          <a:off x="12579428" y="13304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164826</xdr:rowOff>
    </xdr:from>
    <xdr:to>
      <xdr:col>85</xdr:col>
      <xdr:colOff>177800</xdr:colOff>
      <xdr:row>79</xdr:row>
      <xdr:rowOff>94976</xdr:rowOff>
    </xdr:to>
    <xdr:sp macro="" textlink="">
      <xdr:nvSpPr>
        <xdr:cNvPr id="652" name="楕円 651"/>
        <xdr:cNvSpPr/>
      </xdr:nvSpPr>
      <xdr:spPr>
        <a:xfrm>
          <a:off x="16268700" y="13537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117054</xdr:rowOff>
    </xdr:from>
    <xdr:ext cx="378565" cy="259045"/>
    <xdr:sp macro="" textlink="">
      <xdr:nvSpPr>
        <xdr:cNvPr id="653" name="災害復旧費該当値テキスト"/>
        <xdr:cNvSpPr txBox="1"/>
      </xdr:nvSpPr>
      <xdr:spPr>
        <a:xfrm>
          <a:off x="16370300" y="134901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4" name="楕円 653"/>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5" name="テキスト ボックス 654"/>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6" name="楕円 655"/>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7" name="テキスト ボックス 656"/>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8" name="楕円 657"/>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9" name="テキスト ボックス 658"/>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165094</xdr:rowOff>
    </xdr:from>
    <xdr:to>
      <xdr:col>67</xdr:col>
      <xdr:colOff>101600</xdr:colOff>
      <xdr:row>79</xdr:row>
      <xdr:rowOff>95244</xdr:rowOff>
    </xdr:to>
    <xdr:sp macro="" textlink="">
      <xdr:nvSpPr>
        <xdr:cNvPr id="660" name="楕円 659"/>
        <xdr:cNvSpPr/>
      </xdr:nvSpPr>
      <xdr:spPr>
        <a:xfrm>
          <a:off x="12763500" y="1353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86371</xdr:rowOff>
    </xdr:from>
    <xdr:ext cx="249299" cy="259045"/>
    <xdr:sp macro="" textlink="">
      <xdr:nvSpPr>
        <xdr:cNvPr id="661" name="テキスト ボックス 660"/>
        <xdr:cNvSpPr txBox="1"/>
      </xdr:nvSpPr>
      <xdr:spPr>
        <a:xfrm>
          <a:off x="12689650" y="136309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7" name="テキスト ボックス 67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9" name="テキスト ボックス 67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24524</xdr:rowOff>
    </xdr:from>
    <xdr:to>
      <xdr:col>85</xdr:col>
      <xdr:colOff>126364</xdr:colOff>
      <xdr:row>98</xdr:row>
      <xdr:rowOff>32814</xdr:rowOff>
    </xdr:to>
    <xdr:cxnSp macro="">
      <xdr:nvCxnSpPr>
        <xdr:cNvPr id="685" name="直線コネクタ 684"/>
        <xdr:cNvCxnSpPr/>
      </xdr:nvCxnSpPr>
      <xdr:spPr>
        <a:xfrm flipV="1">
          <a:off x="16317595" y="15455024"/>
          <a:ext cx="1269" cy="1379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36641</xdr:rowOff>
    </xdr:from>
    <xdr:ext cx="534377" cy="259045"/>
    <xdr:sp macro="" textlink="">
      <xdr:nvSpPr>
        <xdr:cNvPr id="686" name="公債費最小値テキスト"/>
        <xdr:cNvSpPr txBox="1"/>
      </xdr:nvSpPr>
      <xdr:spPr>
        <a:xfrm>
          <a:off x="16370300" y="16838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32814</xdr:rowOff>
    </xdr:from>
    <xdr:to>
      <xdr:col>86</xdr:col>
      <xdr:colOff>25400</xdr:colOff>
      <xdr:row>98</xdr:row>
      <xdr:rowOff>32814</xdr:rowOff>
    </xdr:to>
    <xdr:cxnSp macro="">
      <xdr:nvCxnSpPr>
        <xdr:cNvPr id="687" name="直線コネクタ 686"/>
        <xdr:cNvCxnSpPr/>
      </xdr:nvCxnSpPr>
      <xdr:spPr>
        <a:xfrm>
          <a:off x="16230600" y="16834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142651</xdr:rowOff>
    </xdr:from>
    <xdr:ext cx="599010" cy="259045"/>
    <xdr:sp macro="" textlink="">
      <xdr:nvSpPr>
        <xdr:cNvPr id="688" name="公債費最大値テキスト"/>
        <xdr:cNvSpPr txBox="1"/>
      </xdr:nvSpPr>
      <xdr:spPr>
        <a:xfrm>
          <a:off x="16370300" y="15230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205,115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24524</xdr:rowOff>
    </xdr:from>
    <xdr:to>
      <xdr:col>86</xdr:col>
      <xdr:colOff>25400</xdr:colOff>
      <xdr:row>90</xdr:row>
      <xdr:rowOff>24524</xdr:rowOff>
    </xdr:to>
    <xdr:cxnSp macro="">
      <xdr:nvCxnSpPr>
        <xdr:cNvPr id="689" name="直線コネクタ 688"/>
        <xdr:cNvCxnSpPr/>
      </xdr:nvCxnSpPr>
      <xdr:spPr>
        <a:xfrm>
          <a:off x="16230600" y="15455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22017</xdr:rowOff>
    </xdr:from>
    <xdr:to>
      <xdr:col>85</xdr:col>
      <xdr:colOff>127000</xdr:colOff>
      <xdr:row>98</xdr:row>
      <xdr:rowOff>32814</xdr:rowOff>
    </xdr:to>
    <xdr:cxnSp macro="">
      <xdr:nvCxnSpPr>
        <xdr:cNvPr id="690" name="直線コネクタ 689"/>
        <xdr:cNvCxnSpPr/>
      </xdr:nvCxnSpPr>
      <xdr:spPr>
        <a:xfrm>
          <a:off x="15481300" y="16824117"/>
          <a:ext cx="838200" cy="10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88490</xdr:rowOff>
    </xdr:from>
    <xdr:ext cx="534377" cy="259045"/>
    <xdr:sp macro="" textlink="">
      <xdr:nvSpPr>
        <xdr:cNvPr id="691" name="公債費平均値テキスト"/>
        <xdr:cNvSpPr txBox="1"/>
      </xdr:nvSpPr>
      <xdr:spPr>
        <a:xfrm>
          <a:off x="16370300" y="16204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65613</xdr:rowOff>
    </xdr:from>
    <xdr:to>
      <xdr:col>85</xdr:col>
      <xdr:colOff>177800</xdr:colOff>
      <xdr:row>95</xdr:row>
      <xdr:rowOff>167213</xdr:rowOff>
    </xdr:to>
    <xdr:sp macro="" textlink="">
      <xdr:nvSpPr>
        <xdr:cNvPr id="692" name="フローチャート: 判断 691"/>
        <xdr:cNvSpPr/>
      </xdr:nvSpPr>
      <xdr:spPr>
        <a:xfrm>
          <a:off x="16268700" y="1635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4986</xdr:rowOff>
    </xdr:from>
    <xdr:to>
      <xdr:col>81</xdr:col>
      <xdr:colOff>50800</xdr:colOff>
      <xdr:row>98</xdr:row>
      <xdr:rowOff>22017</xdr:rowOff>
    </xdr:to>
    <xdr:cxnSp macro="">
      <xdr:nvCxnSpPr>
        <xdr:cNvPr id="693" name="直線コネクタ 692"/>
        <xdr:cNvCxnSpPr/>
      </xdr:nvCxnSpPr>
      <xdr:spPr>
        <a:xfrm>
          <a:off x="14592300" y="16807086"/>
          <a:ext cx="889000" cy="17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109565</xdr:rowOff>
    </xdr:from>
    <xdr:to>
      <xdr:col>81</xdr:col>
      <xdr:colOff>101600</xdr:colOff>
      <xdr:row>96</xdr:row>
      <xdr:rowOff>39715</xdr:rowOff>
    </xdr:to>
    <xdr:sp macro="" textlink="">
      <xdr:nvSpPr>
        <xdr:cNvPr id="694" name="フローチャート: 判断 693"/>
        <xdr:cNvSpPr/>
      </xdr:nvSpPr>
      <xdr:spPr>
        <a:xfrm>
          <a:off x="15430500" y="1639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56242</xdr:rowOff>
    </xdr:from>
    <xdr:ext cx="534377" cy="259045"/>
    <xdr:sp macro="" textlink="">
      <xdr:nvSpPr>
        <xdr:cNvPr id="695" name="テキスト ボックス 694"/>
        <xdr:cNvSpPr txBox="1"/>
      </xdr:nvSpPr>
      <xdr:spPr>
        <a:xfrm>
          <a:off x="15214111" y="1617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165112</xdr:rowOff>
    </xdr:from>
    <xdr:to>
      <xdr:col>76</xdr:col>
      <xdr:colOff>114300</xdr:colOff>
      <xdr:row>98</xdr:row>
      <xdr:rowOff>4986</xdr:rowOff>
    </xdr:to>
    <xdr:cxnSp macro="">
      <xdr:nvCxnSpPr>
        <xdr:cNvPr id="696" name="直線コネクタ 695"/>
        <xdr:cNvCxnSpPr/>
      </xdr:nvCxnSpPr>
      <xdr:spPr>
        <a:xfrm>
          <a:off x="13703300" y="16795762"/>
          <a:ext cx="889000" cy="11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124355</xdr:rowOff>
    </xdr:from>
    <xdr:to>
      <xdr:col>76</xdr:col>
      <xdr:colOff>165100</xdr:colOff>
      <xdr:row>96</xdr:row>
      <xdr:rowOff>54505</xdr:rowOff>
    </xdr:to>
    <xdr:sp macro="" textlink="">
      <xdr:nvSpPr>
        <xdr:cNvPr id="697" name="フローチャート: 判断 696"/>
        <xdr:cNvSpPr/>
      </xdr:nvSpPr>
      <xdr:spPr>
        <a:xfrm>
          <a:off x="14541500" y="1641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71032</xdr:rowOff>
    </xdr:from>
    <xdr:ext cx="534377" cy="259045"/>
    <xdr:sp macro="" textlink="">
      <xdr:nvSpPr>
        <xdr:cNvPr id="698" name="テキスト ボックス 697"/>
        <xdr:cNvSpPr txBox="1"/>
      </xdr:nvSpPr>
      <xdr:spPr>
        <a:xfrm>
          <a:off x="14325111" y="1618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150254</xdr:rowOff>
    </xdr:from>
    <xdr:to>
      <xdr:col>71</xdr:col>
      <xdr:colOff>177800</xdr:colOff>
      <xdr:row>97</xdr:row>
      <xdr:rowOff>165112</xdr:rowOff>
    </xdr:to>
    <xdr:cxnSp macro="">
      <xdr:nvCxnSpPr>
        <xdr:cNvPr id="699" name="直線コネクタ 698"/>
        <xdr:cNvCxnSpPr/>
      </xdr:nvCxnSpPr>
      <xdr:spPr>
        <a:xfrm>
          <a:off x="12814300" y="16780904"/>
          <a:ext cx="889000" cy="14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102639</xdr:rowOff>
    </xdr:from>
    <xdr:to>
      <xdr:col>72</xdr:col>
      <xdr:colOff>38100</xdr:colOff>
      <xdr:row>96</xdr:row>
      <xdr:rowOff>32789</xdr:rowOff>
    </xdr:to>
    <xdr:sp macro="" textlink="">
      <xdr:nvSpPr>
        <xdr:cNvPr id="700" name="フローチャート: 判断 699"/>
        <xdr:cNvSpPr/>
      </xdr:nvSpPr>
      <xdr:spPr>
        <a:xfrm>
          <a:off x="13652500" y="16390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49316</xdr:rowOff>
    </xdr:from>
    <xdr:ext cx="534377" cy="259045"/>
    <xdr:sp macro="" textlink="">
      <xdr:nvSpPr>
        <xdr:cNvPr id="701" name="テキスト ボックス 700"/>
        <xdr:cNvSpPr txBox="1"/>
      </xdr:nvSpPr>
      <xdr:spPr>
        <a:xfrm>
          <a:off x="13436111" y="16165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96428</xdr:rowOff>
    </xdr:from>
    <xdr:to>
      <xdr:col>67</xdr:col>
      <xdr:colOff>101600</xdr:colOff>
      <xdr:row>96</xdr:row>
      <xdr:rowOff>26578</xdr:rowOff>
    </xdr:to>
    <xdr:sp macro="" textlink="">
      <xdr:nvSpPr>
        <xdr:cNvPr id="702" name="フローチャート: 判断 701"/>
        <xdr:cNvSpPr/>
      </xdr:nvSpPr>
      <xdr:spPr>
        <a:xfrm>
          <a:off x="12763500" y="16384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43105</xdr:rowOff>
    </xdr:from>
    <xdr:ext cx="534377" cy="259045"/>
    <xdr:sp macro="" textlink="">
      <xdr:nvSpPr>
        <xdr:cNvPr id="703" name="テキスト ボックス 702"/>
        <xdr:cNvSpPr txBox="1"/>
      </xdr:nvSpPr>
      <xdr:spPr>
        <a:xfrm>
          <a:off x="12547111" y="1615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153464</xdr:rowOff>
    </xdr:from>
    <xdr:to>
      <xdr:col>85</xdr:col>
      <xdr:colOff>177800</xdr:colOff>
      <xdr:row>98</xdr:row>
      <xdr:rowOff>83614</xdr:rowOff>
    </xdr:to>
    <xdr:sp macro="" textlink="">
      <xdr:nvSpPr>
        <xdr:cNvPr id="709" name="楕円 708"/>
        <xdr:cNvSpPr/>
      </xdr:nvSpPr>
      <xdr:spPr>
        <a:xfrm>
          <a:off x="16268700" y="16784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68391</xdr:rowOff>
    </xdr:from>
    <xdr:ext cx="534377" cy="259045"/>
    <xdr:sp macro="" textlink="">
      <xdr:nvSpPr>
        <xdr:cNvPr id="710" name="公債費該当値テキスト"/>
        <xdr:cNvSpPr txBox="1"/>
      </xdr:nvSpPr>
      <xdr:spPr>
        <a:xfrm>
          <a:off x="16370300" y="16699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142667</xdr:rowOff>
    </xdr:from>
    <xdr:to>
      <xdr:col>81</xdr:col>
      <xdr:colOff>101600</xdr:colOff>
      <xdr:row>98</xdr:row>
      <xdr:rowOff>72817</xdr:rowOff>
    </xdr:to>
    <xdr:sp macro="" textlink="">
      <xdr:nvSpPr>
        <xdr:cNvPr id="711" name="楕円 710"/>
        <xdr:cNvSpPr/>
      </xdr:nvSpPr>
      <xdr:spPr>
        <a:xfrm>
          <a:off x="15430500" y="16773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63944</xdr:rowOff>
    </xdr:from>
    <xdr:ext cx="534377" cy="259045"/>
    <xdr:sp macro="" textlink="">
      <xdr:nvSpPr>
        <xdr:cNvPr id="712" name="テキスト ボックス 711"/>
        <xdr:cNvSpPr txBox="1"/>
      </xdr:nvSpPr>
      <xdr:spPr>
        <a:xfrm>
          <a:off x="15214111" y="16866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125636</xdr:rowOff>
    </xdr:from>
    <xdr:to>
      <xdr:col>76</xdr:col>
      <xdr:colOff>165100</xdr:colOff>
      <xdr:row>98</xdr:row>
      <xdr:rowOff>55786</xdr:rowOff>
    </xdr:to>
    <xdr:sp macro="" textlink="">
      <xdr:nvSpPr>
        <xdr:cNvPr id="713" name="楕円 712"/>
        <xdr:cNvSpPr/>
      </xdr:nvSpPr>
      <xdr:spPr>
        <a:xfrm>
          <a:off x="14541500" y="1675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46913</xdr:rowOff>
    </xdr:from>
    <xdr:ext cx="534377" cy="259045"/>
    <xdr:sp macro="" textlink="">
      <xdr:nvSpPr>
        <xdr:cNvPr id="714" name="テキスト ボックス 713"/>
        <xdr:cNvSpPr txBox="1"/>
      </xdr:nvSpPr>
      <xdr:spPr>
        <a:xfrm>
          <a:off x="14325111" y="16849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114312</xdr:rowOff>
    </xdr:from>
    <xdr:to>
      <xdr:col>72</xdr:col>
      <xdr:colOff>38100</xdr:colOff>
      <xdr:row>98</xdr:row>
      <xdr:rowOff>44462</xdr:rowOff>
    </xdr:to>
    <xdr:sp macro="" textlink="">
      <xdr:nvSpPr>
        <xdr:cNvPr id="715" name="楕円 714"/>
        <xdr:cNvSpPr/>
      </xdr:nvSpPr>
      <xdr:spPr>
        <a:xfrm>
          <a:off x="13652500" y="16744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35589</xdr:rowOff>
    </xdr:from>
    <xdr:ext cx="534377" cy="259045"/>
    <xdr:sp macro="" textlink="">
      <xdr:nvSpPr>
        <xdr:cNvPr id="716" name="テキスト ボックス 715"/>
        <xdr:cNvSpPr txBox="1"/>
      </xdr:nvSpPr>
      <xdr:spPr>
        <a:xfrm>
          <a:off x="13436111" y="1683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99454</xdr:rowOff>
    </xdr:from>
    <xdr:to>
      <xdr:col>67</xdr:col>
      <xdr:colOff>101600</xdr:colOff>
      <xdr:row>98</xdr:row>
      <xdr:rowOff>29604</xdr:rowOff>
    </xdr:to>
    <xdr:sp macro="" textlink="">
      <xdr:nvSpPr>
        <xdr:cNvPr id="717" name="楕円 716"/>
        <xdr:cNvSpPr/>
      </xdr:nvSpPr>
      <xdr:spPr>
        <a:xfrm>
          <a:off x="12763500" y="1673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20731</xdr:rowOff>
    </xdr:from>
    <xdr:ext cx="534377" cy="259045"/>
    <xdr:sp macro="" textlink="">
      <xdr:nvSpPr>
        <xdr:cNvPr id="718" name="テキスト ボックス 717"/>
        <xdr:cNvSpPr txBox="1"/>
      </xdr:nvSpPr>
      <xdr:spPr>
        <a:xfrm>
          <a:off x="12547111" y="1682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9" name="直線コネクタ 72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0" name="テキスト ボックス 72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1" name="直線コネクタ 73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2" name="テキスト ボックス 731"/>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3" name="直線コネクタ 73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34" name="テキスト ボックス 733"/>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5" name="直線コネクタ 73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36" name="テキスト ボックス 735"/>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7" name="直線コネクタ 73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38" name="テキスト ボックス 737"/>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0" name="テキスト ボックス 73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23495</xdr:rowOff>
    </xdr:from>
    <xdr:to>
      <xdr:col>116</xdr:col>
      <xdr:colOff>62864</xdr:colOff>
      <xdr:row>39</xdr:row>
      <xdr:rowOff>44450</xdr:rowOff>
    </xdr:to>
    <xdr:cxnSp macro="">
      <xdr:nvCxnSpPr>
        <xdr:cNvPr id="742" name="直線コネクタ 741"/>
        <xdr:cNvCxnSpPr/>
      </xdr:nvCxnSpPr>
      <xdr:spPr>
        <a:xfrm flipV="1">
          <a:off x="22159595" y="5166995"/>
          <a:ext cx="1269" cy="1564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3"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4" name="直線コネクタ 74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141622</xdr:rowOff>
    </xdr:from>
    <xdr:ext cx="378565" cy="259045"/>
    <xdr:sp macro="" textlink="">
      <xdr:nvSpPr>
        <xdr:cNvPr id="745" name="諸支出金最大値テキスト"/>
        <xdr:cNvSpPr txBox="1"/>
      </xdr:nvSpPr>
      <xdr:spPr>
        <a:xfrm>
          <a:off x="22212300" y="49422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23495</xdr:rowOff>
    </xdr:from>
    <xdr:to>
      <xdr:col>116</xdr:col>
      <xdr:colOff>152400</xdr:colOff>
      <xdr:row>30</xdr:row>
      <xdr:rowOff>23495</xdr:rowOff>
    </xdr:to>
    <xdr:cxnSp macro="">
      <xdr:nvCxnSpPr>
        <xdr:cNvPr id="746" name="直線コネクタ 745"/>
        <xdr:cNvCxnSpPr/>
      </xdr:nvCxnSpPr>
      <xdr:spPr>
        <a:xfrm>
          <a:off x="22072600" y="5166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7" name="直線コネクタ 74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106062</xdr:rowOff>
    </xdr:from>
    <xdr:ext cx="313932" cy="259045"/>
    <xdr:sp macro="" textlink="">
      <xdr:nvSpPr>
        <xdr:cNvPr id="748" name="諸支出金平均値テキスト"/>
        <xdr:cNvSpPr txBox="1"/>
      </xdr:nvSpPr>
      <xdr:spPr>
        <a:xfrm>
          <a:off x="22212300" y="644971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83185</xdr:rowOff>
    </xdr:from>
    <xdr:to>
      <xdr:col>116</xdr:col>
      <xdr:colOff>114300</xdr:colOff>
      <xdr:row>39</xdr:row>
      <xdr:rowOff>13335</xdr:rowOff>
    </xdr:to>
    <xdr:sp macro="" textlink="">
      <xdr:nvSpPr>
        <xdr:cNvPr id="749" name="フローチャート: 判断 748"/>
        <xdr:cNvSpPr/>
      </xdr:nvSpPr>
      <xdr:spPr>
        <a:xfrm>
          <a:off x="22110700" y="6598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0" name="直線コネクタ 74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157480</xdr:rowOff>
    </xdr:from>
    <xdr:to>
      <xdr:col>112</xdr:col>
      <xdr:colOff>38100</xdr:colOff>
      <xdr:row>39</xdr:row>
      <xdr:rowOff>87630</xdr:rowOff>
    </xdr:to>
    <xdr:sp macro="" textlink="">
      <xdr:nvSpPr>
        <xdr:cNvPr id="751" name="フローチャート: 判断 750"/>
        <xdr:cNvSpPr/>
      </xdr:nvSpPr>
      <xdr:spPr>
        <a:xfrm>
          <a:off x="212725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104157</xdr:rowOff>
    </xdr:from>
    <xdr:ext cx="249299" cy="259045"/>
    <xdr:sp macro="" textlink="">
      <xdr:nvSpPr>
        <xdr:cNvPr id="752" name="テキスト ボックス 751"/>
        <xdr:cNvSpPr txBox="1"/>
      </xdr:nvSpPr>
      <xdr:spPr>
        <a:xfrm>
          <a:off x="21198650" y="64478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3" name="直線コネクタ 75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144145</xdr:rowOff>
    </xdr:from>
    <xdr:to>
      <xdr:col>107</xdr:col>
      <xdr:colOff>101600</xdr:colOff>
      <xdr:row>39</xdr:row>
      <xdr:rowOff>74295</xdr:rowOff>
    </xdr:to>
    <xdr:sp macro="" textlink="">
      <xdr:nvSpPr>
        <xdr:cNvPr id="754" name="フローチャート: 判断 753"/>
        <xdr:cNvSpPr/>
      </xdr:nvSpPr>
      <xdr:spPr>
        <a:xfrm>
          <a:off x="20383500" y="66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90822</xdr:rowOff>
    </xdr:from>
    <xdr:ext cx="313932" cy="259045"/>
    <xdr:sp macro="" textlink="">
      <xdr:nvSpPr>
        <xdr:cNvPr id="755" name="テキスト ボックス 754"/>
        <xdr:cNvSpPr txBox="1"/>
      </xdr:nvSpPr>
      <xdr:spPr>
        <a:xfrm>
          <a:off x="20277333" y="64344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6" name="直線コネクタ 75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104140</xdr:rowOff>
    </xdr:from>
    <xdr:to>
      <xdr:col>102</xdr:col>
      <xdr:colOff>165100</xdr:colOff>
      <xdr:row>39</xdr:row>
      <xdr:rowOff>34290</xdr:rowOff>
    </xdr:to>
    <xdr:sp macro="" textlink="">
      <xdr:nvSpPr>
        <xdr:cNvPr id="757" name="フローチャート: 判断 756"/>
        <xdr:cNvSpPr/>
      </xdr:nvSpPr>
      <xdr:spPr>
        <a:xfrm>
          <a:off x="194945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50817</xdr:rowOff>
    </xdr:from>
    <xdr:ext cx="313932" cy="259045"/>
    <xdr:sp macro="" textlink="">
      <xdr:nvSpPr>
        <xdr:cNvPr id="758" name="テキスト ボックス 757"/>
        <xdr:cNvSpPr txBox="1"/>
      </xdr:nvSpPr>
      <xdr:spPr>
        <a:xfrm>
          <a:off x="19388333" y="6394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140335</xdr:rowOff>
    </xdr:from>
    <xdr:to>
      <xdr:col>98</xdr:col>
      <xdr:colOff>38100</xdr:colOff>
      <xdr:row>39</xdr:row>
      <xdr:rowOff>70485</xdr:rowOff>
    </xdr:to>
    <xdr:sp macro="" textlink="">
      <xdr:nvSpPr>
        <xdr:cNvPr id="759" name="フローチャート: 判断 758"/>
        <xdr:cNvSpPr/>
      </xdr:nvSpPr>
      <xdr:spPr>
        <a:xfrm>
          <a:off x="18605500" y="6655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87012</xdr:rowOff>
    </xdr:from>
    <xdr:ext cx="313932" cy="259045"/>
    <xdr:sp macro="" textlink="">
      <xdr:nvSpPr>
        <xdr:cNvPr id="760" name="テキスト ボックス 759"/>
        <xdr:cNvSpPr txBox="1"/>
      </xdr:nvSpPr>
      <xdr:spPr>
        <a:xfrm>
          <a:off x="18499333" y="643066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6" name="楕円 76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7"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8" name="楕円 76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9" name="テキスト ボックス 768"/>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0" name="楕円 76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1" name="テキスト ボックス 770"/>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2" name="楕円 77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3" name="テキスト ボックス 772"/>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4" name="楕円 77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5" name="テキスト ボックス 774"/>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土木費についてＬＲＴ整備事業の本格化を受け、昨年度と比較して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119,374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円増加している。今後も引き続きＬＲＴ整備事業の工事費による増と、芳賀第２工業団地の造成事業等大型建設事業への支出が見込まれるため、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今年度同様の横ばい傾向となる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一方で公債費については、平成３０年度や令和元年度の借入が据置期間中であることと、償還が進んだため歳出が減少している。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栃木県芳賀町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財政調整基金については、令和元年度以降に複数年度に渡り大幅な支出が見込まれる各種大型建設事業の財源として、平成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年度まで計画的な積立を行った。令和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年度は当初</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500,000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千円の取崩しを予算計上どおり行い、年度末に、剰余金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307,850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千円を積み立てた。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そのため、昨年度より小さな比率となっている。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栃木県芳賀町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全ての事業において黒字となっている。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引き続き健全な財政運営に努める。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election activeCell="B1" sqref="B1:DI1"/>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3" t="s">
        <v>80</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4" t="s">
        <v>82</v>
      </c>
      <c r="C3" s="405"/>
      <c r="D3" s="405"/>
      <c r="E3" s="406"/>
      <c r="F3" s="406"/>
      <c r="G3" s="406"/>
      <c r="H3" s="406"/>
      <c r="I3" s="406"/>
      <c r="J3" s="406"/>
      <c r="K3" s="406"/>
      <c r="L3" s="406" t="s">
        <v>83</v>
      </c>
      <c r="M3" s="406"/>
      <c r="N3" s="406"/>
      <c r="O3" s="406"/>
      <c r="P3" s="406"/>
      <c r="Q3" s="406"/>
      <c r="R3" s="413"/>
      <c r="S3" s="413"/>
      <c r="T3" s="413"/>
      <c r="U3" s="413"/>
      <c r="V3" s="414"/>
      <c r="W3" s="388" t="s">
        <v>84</v>
      </c>
      <c r="X3" s="389"/>
      <c r="Y3" s="389"/>
      <c r="Z3" s="389"/>
      <c r="AA3" s="389"/>
      <c r="AB3" s="405"/>
      <c r="AC3" s="413" t="s">
        <v>85</v>
      </c>
      <c r="AD3" s="389"/>
      <c r="AE3" s="389"/>
      <c r="AF3" s="389"/>
      <c r="AG3" s="389"/>
      <c r="AH3" s="389"/>
      <c r="AI3" s="389"/>
      <c r="AJ3" s="389"/>
      <c r="AK3" s="389"/>
      <c r="AL3" s="390"/>
      <c r="AM3" s="388" t="s">
        <v>86</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87</v>
      </c>
      <c r="BO3" s="389"/>
      <c r="BP3" s="389"/>
      <c r="BQ3" s="389"/>
      <c r="BR3" s="389"/>
      <c r="BS3" s="389"/>
      <c r="BT3" s="389"/>
      <c r="BU3" s="390"/>
      <c r="BV3" s="388" t="s">
        <v>88</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89</v>
      </c>
      <c r="CU3" s="389"/>
      <c r="CV3" s="389"/>
      <c r="CW3" s="389"/>
      <c r="CX3" s="389"/>
      <c r="CY3" s="389"/>
      <c r="CZ3" s="389"/>
      <c r="DA3" s="390"/>
      <c r="DB3" s="388" t="s">
        <v>90</v>
      </c>
      <c r="DC3" s="389"/>
      <c r="DD3" s="389"/>
      <c r="DE3" s="389"/>
      <c r="DF3" s="389"/>
      <c r="DG3" s="389"/>
      <c r="DH3" s="389"/>
      <c r="DI3" s="390"/>
      <c r="DJ3" s="186"/>
      <c r="DK3" s="186"/>
      <c r="DL3" s="186"/>
      <c r="DM3" s="186"/>
      <c r="DN3" s="186"/>
      <c r="DO3" s="186"/>
    </row>
    <row r="4" spans="1:119" ht="18.75" customHeight="1" x14ac:dyDescent="0.15">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91</v>
      </c>
      <c r="AZ4" s="392"/>
      <c r="BA4" s="392"/>
      <c r="BB4" s="392"/>
      <c r="BC4" s="392"/>
      <c r="BD4" s="392"/>
      <c r="BE4" s="392"/>
      <c r="BF4" s="392"/>
      <c r="BG4" s="392"/>
      <c r="BH4" s="392"/>
      <c r="BI4" s="392"/>
      <c r="BJ4" s="392"/>
      <c r="BK4" s="392"/>
      <c r="BL4" s="392"/>
      <c r="BM4" s="393"/>
      <c r="BN4" s="394">
        <v>12693166</v>
      </c>
      <c r="BO4" s="395"/>
      <c r="BP4" s="395"/>
      <c r="BQ4" s="395"/>
      <c r="BR4" s="395"/>
      <c r="BS4" s="395"/>
      <c r="BT4" s="395"/>
      <c r="BU4" s="396"/>
      <c r="BV4" s="394">
        <v>8656496</v>
      </c>
      <c r="BW4" s="395"/>
      <c r="BX4" s="395"/>
      <c r="BY4" s="395"/>
      <c r="BZ4" s="395"/>
      <c r="CA4" s="395"/>
      <c r="CB4" s="395"/>
      <c r="CC4" s="396"/>
      <c r="CD4" s="397" t="s">
        <v>92</v>
      </c>
      <c r="CE4" s="398"/>
      <c r="CF4" s="398"/>
      <c r="CG4" s="398"/>
      <c r="CH4" s="398"/>
      <c r="CI4" s="398"/>
      <c r="CJ4" s="398"/>
      <c r="CK4" s="398"/>
      <c r="CL4" s="398"/>
      <c r="CM4" s="398"/>
      <c r="CN4" s="398"/>
      <c r="CO4" s="398"/>
      <c r="CP4" s="398"/>
      <c r="CQ4" s="398"/>
      <c r="CR4" s="398"/>
      <c r="CS4" s="399"/>
      <c r="CT4" s="400">
        <v>8.4</v>
      </c>
      <c r="CU4" s="401"/>
      <c r="CV4" s="401"/>
      <c r="CW4" s="401"/>
      <c r="CX4" s="401"/>
      <c r="CY4" s="401"/>
      <c r="CZ4" s="401"/>
      <c r="DA4" s="402"/>
      <c r="DB4" s="400">
        <v>9.3000000000000007</v>
      </c>
      <c r="DC4" s="401"/>
      <c r="DD4" s="401"/>
      <c r="DE4" s="401"/>
      <c r="DF4" s="401"/>
      <c r="DG4" s="401"/>
      <c r="DH4" s="401"/>
      <c r="DI4" s="402"/>
      <c r="DJ4" s="186"/>
      <c r="DK4" s="186"/>
      <c r="DL4" s="186"/>
      <c r="DM4" s="186"/>
      <c r="DN4" s="186"/>
      <c r="DO4" s="186"/>
    </row>
    <row r="5" spans="1:119" ht="18.75" customHeight="1" x14ac:dyDescent="0.15">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93</v>
      </c>
      <c r="AN5" s="461"/>
      <c r="AO5" s="461"/>
      <c r="AP5" s="461"/>
      <c r="AQ5" s="461"/>
      <c r="AR5" s="461"/>
      <c r="AS5" s="461"/>
      <c r="AT5" s="462"/>
      <c r="AU5" s="463" t="s">
        <v>94</v>
      </c>
      <c r="AV5" s="464"/>
      <c r="AW5" s="464"/>
      <c r="AX5" s="464"/>
      <c r="AY5" s="465" t="s">
        <v>95</v>
      </c>
      <c r="AZ5" s="466"/>
      <c r="BA5" s="466"/>
      <c r="BB5" s="466"/>
      <c r="BC5" s="466"/>
      <c r="BD5" s="466"/>
      <c r="BE5" s="466"/>
      <c r="BF5" s="466"/>
      <c r="BG5" s="466"/>
      <c r="BH5" s="466"/>
      <c r="BI5" s="466"/>
      <c r="BJ5" s="466"/>
      <c r="BK5" s="466"/>
      <c r="BL5" s="466"/>
      <c r="BM5" s="467"/>
      <c r="BN5" s="431">
        <v>11894325</v>
      </c>
      <c r="BO5" s="432"/>
      <c r="BP5" s="432"/>
      <c r="BQ5" s="432"/>
      <c r="BR5" s="432"/>
      <c r="BS5" s="432"/>
      <c r="BT5" s="432"/>
      <c r="BU5" s="433"/>
      <c r="BV5" s="431">
        <v>7797355</v>
      </c>
      <c r="BW5" s="432"/>
      <c r="BX5" s="432"/>
      <c r="BY5" s="432"/>
      <c r="BZ5" s="432"/>
      <c r="CA5" s="432"/>
      <c r="CB5" s="432"/>
      <c r="CC5" s="433"/>
      <c r="CD5" s="434" t="s">
        <v>96</v>
      </c>
      <c r="CE5" s="435"/>
      <c r="CF5" s="435"/>
      <c r="CG5" s="435"/>
      <c r="CH5" s="435"/>
      <c r="CI5" s="435"/>
      <c r="CJ5" s="435"/>
      <c r="CK5" s="435"/>
      <c r="CL5" s="435"/>
      <c r="CM5" s="435"/>
      <c r="CN5" s="435"/>
      <c r="CO5" s="435"/>
      <c r="CP5" s="435"/>
      <c r="CQ5" s="435"/>
      <c r="CR5" s="435"/>
      <c r="CS5" s="436"/>
      <c r="CT5" s="428">
        <v>78</v>
      </c>
      <c r="CU5" s="429"/>
      <c r="CV5" s="429"/>
      <c r="CW5" s="429"/>
      <c r="CX5" s="429"/>
      <c r="CY5" s="429"/>
      <c r="CZ5" s="429"/>
      <c r="DA5" s="430"/>
      <c r="DB5" s="428">
        <v>79.099999999999994</v>
      </c>
      <c r="DC5" s="429"/>
      <c r="DD5" s="429"/>
      <c r="DE5" s="429"/>
      <c r="DF5" s="429"/>
      <c r="DG5" s="429"/>
      <c r="DH5" s="429"/>
      <c r="DI5" s="430"/>
      <c r="DJ5" s="186"/>
      <c r="DK5" s="186"/>
      <c r="DL5" s="186"/>
      <c r="DM5" s="186"/>
      <c r="DN5" s="186"/>
      <c r="DO5" s="186"/>
    </row>
    <row r="6" spans="1:119" ht="18.75" customHeight="1" x14ac:dyDescent="0.15">
      <c r="A6" s="187"/>
      <c r="B6" s="437" t="s">
        <v>97</v>
      </c>
      <c r="C6" s="438"/>
      <c r="D6" s="438"/>
      <c r="E6" s="439"/>
      <c r="F6" s="439"/>
      <c r="G6" s="439"/>
      <c r="H6" s="439"/>
      <c r="I6" s="439"/>
      <c r="J6" s="439"/>
      <c r="K6" s="439"/>
      <c r="L6" s="439" t="s">
        <v>98</v>
      </c>
      <c r="M6" s="439"/>
      <c r="N6" s="439"/>
      <c r="O6" s="439"/>
      <c r="P6" s="439"/>
      <c r="Q6" s="439"/>
      <c r="R6" s="443"/>
      <c r="S6" s="443"/>
      <c r="T6" s="443"/>
      <c r="U6" s="443"/>
      <c r="V6" s="444"/>
      <c r="W6" s="447" t="s">
        <v>99</v>
      </c>
      <c r="X6" s="448"/>
      <c r="Y6" s="448"/>
      <c r="Z6" s="448"/>
      <c r="AA6" s="448"/>
      <c r="AB6" s="438"/>
      <c r="AC6" s="451" t="s">
        <v>100</v>
      </c>
      <c r="AD6" s="452"/>
      <c r="AE6" s="452"/>
      <c r="AF6" s="452"/>
      <c r="AG6" s="452"/>
      <c r="AH6" s="452"/>
      <c r="AI6" s="452"/>
      <c r="AJ6" s="452"/>
      <c r="AK6" s="452"/>
      <c r="AL6" s="453"/>
      <c r="AM6" s="460" t="s">
        <v>101</v>
      </c>
      <c r="AN6" s="461"/>
      <c r="AO6" s="461"/>
      <c r="AP6" s="461"/>
      <c r="AQ6" s="461"/>
      <c r="AR6" s="461"/>
      <c r="AS6" s="461"/>
      <c r="AT6" s="462"/>
      <c r="AU6" s="463" t="s">
        <v>102</v>
      </c>
      <c r="AV6" s="464"/>
      <c r="AW6" s="464"/>
      <c r="AX6" s="464"/>
      <c r="AY6" s="465" t="s">
        <v>103</v>
      </c>
      <c r="AZ6" s="466"/>
      <c r="BA6" s="466"/>
      <c r="BB6" s="466"/>
      <c r="BC6" s="466"/>
      <c r="BD6" s="466"/>
      <c r="BE6" s="466"/>
      <c r="BF6" s="466"/>
      <c r="BG6" s="466"/>
      <c r="BH6" s="466"/>
      <c r="BI6" s="466"/>
      <c r="BJ6" s="466"/>
      <c r="BK6" s="466"/>
      <c r="BL6" s="466"/>
      <c r="BM6" s="467"/>
      <c r="BN6" s="431">
        <v>798841</v>
      </c>
      <c r="BO6" s="432"/>
      <c r="BP6" s="432"/>
      <c r="BQ6" s="432"/>
      <c r="BR6" s="432"/>
      <c r="BS6" s="432"/>
      <c r="BT6" s="432"/>
      <c r="BU6" s="433"/>
      <c r="BV6" s="431">
        <v>859141</v>
      </c>
      <c r="BW6" s="432"/>
      <c r="BX6" s="432"/>
      <c r="BY6" s="432"/>
      <c r="BZ6" s="432"/>
      <c r="CA6" s="432"/>
      <c r="CB6" s="432"/>
      <c r="CC6" s="433"/>
      <c r="CD6" s="434" t="s">
        <v>104</v>
      </c>
      <c r="CE6" s="435"/>
      <c r="CF6" s="435"/>
      <c r="CG6" s="435"/>
      <c r="CH6" s="435"/>
      <c r="CI6" s="435"/>
      <c r="CJ6" s="435"/>
      <c r="CK6" s="435"/>
      <c r="CL6" s="435"/>
      <c r="CM6" s="435"/>
      <c r="CN6" s="435"/>
      <c r="CO6" s="435"/>
      <c r="CP6" s="435"/>
      <c r="CQ6" s="435"/>
      <c r="CR6" s="435"/>
      <c r="CS6" s="436"/>
      <c r="CT6" s="468">
        <v>79.5</v>
      </c>
      <c r="CU6" s="469"/>
      <c r="CV6" s="469"/>
      <c r="CW6" s="469"/>
      <c r="CX6" s="469"/>
      <c r="CY6" s="469"/>
      <c r="CZ6" s="469"/>
      <c r="DA6" s="470"/>
      <c r="DB6" s="468">
        <v>79.099999999999994</v>
      </c>
      <c r="DC6" s="469"/>
      <c r="DD6" s="469"/>
      <c r="DE6" s="469"/>
      <c r="DF6" s="469"/>
      <c r="DG6" s="469"/>
      <c r="DH6" s="469"/>
      <c r="DI6" s="470"/>
      <c r="DJ6" s="186"/>
      <c r="DK6" s="186"/>
      <c r="DL6" s="186"/>
      <c r="DM6" s="186"/>
      <c r="DN6" s="186"/>
      <c r="DO6" s="186"/>
    </row>
    <row r="7" spans="1:119" ht="18.75" customHeight="1" x14ac:dyDescent="0.15">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105</v>
      </c>
      <c r="AN7" s="461"/>
      <c r="AO7" s="461"/>
      <c r="AP7" s="461"/>
      <c r="AQ7" s="461"/>
      <c r="AR7" s="461"/>
      <c r="AS7" s="461"/>
      <c r="AT7" s="462"/>
      <c r="AU7" s="463" t="s">
        <v>102</v>
      </c>
      <c r="AV7" s="464"/>
      <c r="AW7" s="464"/>
      <c r="AX7" s="464"/>
      <c r="AY7" s="465" t="s">
        <v>106</v>
      </c>
      <c r="AZ7" s="466"/>
      <c r="BA7" s="466"/>
      <c r="BB7" s="466"/>
      <c r="BC7" s="466"/>
      <c r="BD7" s="466"/>
      <c r="BE7" s="466"/>
      <c r="BF7" s="466"/>
      <c r="BG7" s="466"/>
      <c r="BH7" s="466"/>
      <c r="BI7" s="466"/>
      <c r="BJ7" s="466"/>
      <c r="BK7" s="466"/>
      <c r="BL7" s="466"/>
      <c r="BM7" s="467"/>
      <c r="BN7" s="431">
        <v>355631</v>
      </c>
      <c r="BO7" s="432"/>
      <c r="BP7" s="432"/>
      <c r="BQ7" s="432"/>
      <c r="BR7" s="432"/>
      <c r="BS7" s="432"/>
      <c r="BT7" s="432"/>
      <c r="BU7" s="433"/>
      <c r="BV7" s="431">
        <v>382172</v>
      </c>
      <c r="BW7" s="432"/>
      <c r="BX7" s="432"/>
      <c r="BY7" s="432"/>
      <c r="BZ7" s="432"/>
      <c r="CA7" s="432"/>
      <c r="CB7" s="432"/>
      <c r="CC7" s="433"/>
      <c r="CD7" s="434" t="s">
        <v>107</v>
      </c>
      <c r="CE7" s="435"/>
      <c r="CF7" s="435"/>
      <c r="CG7" s="435"/>
      <c r="CH7" s="435"/>
      <c r="CI7" s="435"/>
      <c r="CJ7" s="435"/>
      <c r="CK7" s="435"/>
      <c r="CL7" s="435"/>
      <c r="CM7" s="435"/>
      <c r="CN7" s="435"/>
      <c r="CO7" s="435"/>
      <c r="CP7" s="435"/>
      <c r="CQ7" s="435"/>
      <c r="CR7" s="435"/>
      <c r="CS7" s="436"/>
      <c r="CT7" s="431">
        <v>5305422</v>
      </c>
      <c r="CU7" s="432"/>
      <c r="CV7" s="432"/>
      <c r="CW7" s="432"/>
      <c r="CX7" s="432"/>
      <c r="CY7" s="432"/>
      <c r="CZ7" s="432"/>
      <c r="DA7" s="433"/>
      <c r="DB7" s="431">
        <v>5107156</v>
      </c>
      <c r="DC7" s="432"/>
      <c r="DD7" s="432"/>
      <c r="DE7" s="432"/>
      <c r="DF7" s="432"/>
      <c r="DG7" s="432"/>
      <c r="DH7" s="432"/>
      <c r="DI7" s="433"/>
      <c r="DJ7" s="186"/>
      <c r="DK7" s="186"/>
      <c r="DL7" s="186"/>
      <c r="DM7" s="186"/>
      <c r="DN7" s="186"/>
      <c r="DO7" s="186"/>
    </row>
    <row r="8" spans="1:119" ht="18.75" customHeight="1" thickBot="1" x14ac:dyDescent="0.2">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108</v>
      </c>
      <c r="AN8" s="461"/>
      <c r="AO8" s="461"/>
      <c r="AP8" s="461"/>
      <c r="AQ8" s="461"/>
      <c r="AR8" s="461"/>
      <c r="AS8" s="461"/>
      <c r="AT8" s="462"/>
      <c r="AU8" s="463" t="s">
        <v>109</v>
      </c>
      <c r="AV8" s="464"/>
      <c r="AW8" s="464"/>
      <c r="AX8" s="464"/>
      <c r="AY8" s="465" t="s">
        <v>110</v>
      </c>
      <c r="AZ8" s="466"/>
      <c r="BA8" s="466"/>
      <c r="BB8" s="466"/>
      <c r="BC8" s="466"/>
      <c r="BD8" s="466"/>
      <c r="BE8" s="466"/>
      <c r="BF8" s="466"/>
      <c r="BG8" s="466"/>
      <c r="BH8" s="466"/>
      <c r="BI8" s="466"/>
      <c r="BJ8" s="466"/>
      <c r="BK8" s="466"/>
      <c r="BL8" s="466"/>
      <c r="BM8" s="467"/>
      <c r="BN8" s="431">
        <v>443210</v>
      </c>
      <c r="BO8" s="432"/>
      <c r="BP8" s="432"/>
      <c r="BQ8" s="432"/>
      <c r="BR8" s="432"/>
      <c r="BS8" s="432"/>
      <c r="BT8" s="432"/>
      <c r="BU8" s="433"/>
      <c r="BV8" s="431">
        <v>476969</v>
      </c>
      <c r="BW8" s="432"/>
      <c r="BX8" s="432"/>
      <c r="BY8" s="432"/>
      <c r="BZ8" s="432"/>
      <c r="CA8" s="432"/>
      <c r="CB8" s="432"/>
      <c r="CC8" s="433"/>
      <c r="CD8" s="434" t="s">
        <v>111</v>
      </c>
      <c r="CE8" s="435"/>
      <c r="CF8" s="435"/>
      <c r="CG8" s="435"/>
      <c r="CH8" s="435"/>
      <c r="CI8" s="435"/>
      <c r="CJ8" s="435"/>
      <c r="CK8" s="435"/>
      <c r="CL8" s="435"/>
      <c r="CM8" s="435"/>
      <c r="CN8" s="435"/>
      <c r="CO8" s="435"/>
      <c r="CP8" s="435"/>
      <c r="CQ8" s="435"/>
      <c r="CR8" s="435"/>
      <c r="CS8" s="436"/>
      <c r="CT8" s="471">
        <v>1.05</v>
      </c>
      <c r="CU8" s="472"/>
      <c r="CV8" s="472"/>
      <c r="CW8" s="472"/>
      <c r="CX8" s="472"/>
      <c r="CY8" s="472"/>
      <c r="CZ8" s="472"/>
      <c r="DA8" s="473"/>
      <c r="DB8" s="471">
        <v>1.04</v>
      </c>
      <c r="DC8" s="472"/>
      <c r="DD8" s="472"/>
      <c r="DE8" s="472"/>
      <c r="DF8" s="472"/>
      <c r="DG8" s="472"/>
      <c r="DH8" s="472"/>
      <c r="DI8" s="473"/>
      <c r="DJ8" s="186"/>
      <c r="DK8" s="186"/>
      <c r="DL8" s="186"/>
      <c r="DM8" s="186"/>
      <c r="DN8" s="186"/>
      <c r="DO8" s="186"/>
    </row>
    <row r="9" spans="1:119" ht="18.75" customHeight="1" thickBot="1" x14ac:dyDescent="0.2">
      <c r="A9" s="187"/>
      <c r="B9" s="425" t="s">
        <v>112</v>
      </c>
      <c r="C9" s="426"/>
      <c r="D9" s="426"/>
      <c r="E9" s="426"/>
      <c r="F9" s="426"/>
      <c r="G9" s="426"/>
      <c r="H9" s="426"/>
      <c r="I9" s="426"/>
      <c r="J9" s="426"/>
      <c r="K9" s="474"/>
      <c r="L9" s="475" t="s">
        <v>113</v>
      </c>
      <c r="M9" s="476"/>
      <c r="N9" s="476"/>
      <c r="O9" s="476"/>
      <c r="P9" s="476"/>
      <c r="Q9" s="477"/>
      <c r="R9" s="478">
        <v>14961</v>
      </c>
      <c r="S9" s="479"/>
      <c r="T9" s="479"/>
      <c r="U9" s="479"/>
      <c r="V9" s="480"/>
      <c r="W9" s="388" t="s">
        <v>114</v>
      </c>
      <c r="X9" s="389"/>
      <c r="Y9" s="389"/>
      <c r="Z9" s="389"/>
      <c r="AA9" s="389"/>
      <c r="AB9" s="389"/>
      <c r="AC9" s="389"/>
      <c r="AD9" s="389"/>
      <c r="AE9" s="389"/>
      <c r="AF9" s="389"/>
      <c r="AG9" s="389"/>
      <c r="AH9" s="389"/>
      <c r="AI9" s="389"/>
      <c r="AJ9" s="389"/>
      <c r="AK9" s="389"/>
      <c r="AL9" s="390"/>
      <c r="AM9" s="460" t="s">
        <v>115</v>
      </c>
      <c r="AN9" s="461"/>
      <c r="AO9" s="461"/>
      <c r="AP9" s="461"/>
      <c r="AQ9" s="461"/>
      <c r="AR9" s="461"/>
      <c r="AS9" s="461"/>
      <c r="AT9" s="462"/>
      <c r="AU9" s="463" t="s">
        <v>116</v>
      </c>
      <c r="AV9" s="464"/>
      <c r="AW9" s="464"/>
      <c r="AX9" s="464"/>
      <c r="AY9" s="465" t="s">
        <v>117</v>
      </c>
      <c r="AZ9" s="466"/>
      <c r="BA9" s="466"/>
      <c r="BB9" s="466"/>
      <c r="BC9" s="466"/>
      <c r="BD9" s="466"/>
      <c r="BE9" s="466"/>
      <c r="BF9" s="466"/>
      <c r="BG9" s="466"/>
      <c r="BH9" s="466"/>
      <c r="BI9" s="466"/>
      <c r="BJ9" s="466"/>
      <c r="BK9" s="466"/>
      <c r="BL9" s="466"/>
      <c r="BM9" s="467"/>
      <c r="BN9" s="431">
        <v>-33759</v>
      </c>
      <c r="BO9" s="432"/>
      <c r="BP9" s="432"/>
      <c r="BQ9" s="432"/>
      <c r="BR9" s="432"/>
      <c r="BS9" s="432"/>
      <c r="BT9" s="432"/>
      <c r="BU9" s="433"/>
      <c r="BV9" s="431">
        <v>107905</v>
      </c>
      <c r="BW9" s="432"/>
      <c r="BX9" s="432"/>
      <c r="BY9" s="432"/>
      <c r="BZ9" s="432"/>
      <c r="CA9" s="432"/>
      <c r="CB9" s="432"/>
      <c r="CC9" s="433"/>
      <c r="CD9" s="434" t="s">
        <v>118</v>
      </c>
      <c r="CE9" s="435"/>
      <c r="CF9" s="435"/>
      <c r="CG9" s="435"/>
      <c r="CH9" s="435"/>
      <c r="CI9" s="435"/>
      <c r="CJ9" s="435"/>
      <c r="CK9" s="435"/>
      <c r="CL9" s="435"/>
      <c r="CM9" s="435"/>
      <c r="CN9" s="435"/>
      <c r="CO9" s="435"/>
      <c r="CP9" s="435"/>
      <c r="CQ9" s="435"/>
      <c r="CR9" s="435"/>
      <c r="CS9" s="436"/>
      <c r="CT9" s="428">
        <v>5.2</v>
      </c>
      <c r="CU9" s="429"/>
      <c r="CV9" s="429"/>
      <c r="CW9" s="429"/>
      <c r="CX9" s="429"/>
      <c r="CY9" s="429"/>
      <c r="CZ9" s="429"/>
      <c r="DA9" s="430"/>
      <c r="DB9" s="428">
        <v>6.1</v>
      </c>
      <c r="DC9" s="429"/>
      <c r="DD9" s="429"/>
      <c r="DE9" s="429"/>
      <c r="DF9" s="429"/>
      <c r="DG9" s="429"/>
      <c r="DH9" s="429"/>
      <c r="DI9" s="430"/>
      <c r="DJ9" s="186"/>
      <c r="DK9" s="186"/>
      <c r="DL9" s="186"/>
      <c r="DM9" s="186"/>
      <c r="DN9" s="186"/>
      <c r="DO9" s="186"/>
    </row>
    <row r="10" spans="1:119" ht="18.75" customHeight="1" thickBot="1" x14ac:dyDescent="0.2">
      <c r="A10" s="187"/>
      <c r="B10" s="425"/>
      <c r="C10" s="426"/>
      <c r="D10" s="426"/>
      <c r="E10" s="426"/>
      <c r="F10" s="426"/>
      <c r="G10" s="426"/>
      <c r="H10" s="426"/>
      <c r="I10" s="426"/>
      <c r="J10" s="426"/>
      <c r="K10" s="474"/>
      <c r="L10" s="481" t="s">
        <v>119</v>
      </c>
      <c r="M10" s="461"/>
      <c r="N10" s="461"/>
      <c r="O10" s="461"/>
      <c r="P10" s="461"/>
      <c r="Q10" s="462"/>
      <c r="R10" s="482">
        <v>15189</v>
      </c>
      <c r="S10" s="483"/>
      <c r="T10" s="483"/>
      <c r="U10" s="483"/>
      <c r="V10" s="484"/>
      <c r="W10" s="419"/>
      <c r="X10" s="420"/>
      <c r="Y10" s="420"/>
      <c r="Z10" s="420"/>
      <c r="AA10" s="420"/>
      <c r="AB10" s="420"/>
      <c r="AC10" s="420"/>
      <c r="AD10" s="420"/>
      <c r="AE10" s="420"/>
      <c r="AF10" s="420"/>
      <c r="AG10" s="420"/>
      <c r="AH10" s="420"/>
      <c r="AI10" s="420"/>
      <c r="AJ10" s="420"/>
      <c r="AK10" s="420"/>
      <c r="AL10" s="423"/>
      <c r="AM10" s="460" t="s">
        <v>120</v>
      </c>
      <c r="AN10" s="461"/>
      <c r="AO10" s="461"/>
      <c r="AP10" s="461"/>
      <c r="AQ10" s="461"/>
      <c r="AR10" s="461"/>
      <c r="AS10" s="461"/>
      <c r="AT10" s="462"/>
      <c r="AU10" s="463" t="s">
        <v>121</v>
      </c>
      <c r="AV10" s="464"/>
      <c r="AW10" s="464"/>
      <c r="AX10" s="464"/>
      <c r="AY10" s="465" t="s">
        <v>122</v>
      </c>
      <c r="AZ10" s="466"/>
      <c r="BA10" s="466"/>
      <c r="BB10" s="466"/>
      <c r="BC10" s="466"/>
      <c r="BD10" s="466"/>
      <c r="BE10" s="466"/>
      <c r="BF10" s="466"/>
      <c r="BG10" s="466"/>
      <c r="BH10" s="466"/>
      <c r="BI10" s="466"/>
      <c r="BJ10" s="466"/>
      <c r="BK10" s="466"/>
      <c r="BL10" s="466"/>
      <c r="BM10" s="467"/>
      <c r="BN10" s="431">
        <v>307850</v>
      </c>
      <c r="BO10" s="432"/>
      <c r="BP10" s="432"/>
      <c r="BQ10" s="432"/>
      <c r="BR10" s="432"/>
      <c r="BS10" s="432"/>
      <c r="BT10" s="432"/>
      <c r="BU10" s="433"/>
      <c r="BV10" s="431">
        <v>296002</v>
      </c>
      <c r="BW10" s="432"/>
      <c r="BX10" s="432"/>
      <c r="BY10" s="432"/>
      <c r="BZ10" s="432"/>
      <c r="CA10" s="432"/>
      <c r="CB10" s="432"/>
      <c r="CC10" s="433"/>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5"/>
      <c r="C11" s="426"/>
      <c r="D11" s="426"/>
      <c r="E11" s="426"/>
      <c r="F11" s="426"/>
      <c r="G11" s="426"/>
      <c r="H11" s="426"/>
      <c r="I11" s="426"/>
      <c r="J11" s="426"/>
      <c r="K11" s="474"/>
      <c r="L11" s="485" t="s">
        <v>124</v>
      </c>
      <c r="M11" s="486"/>
      <c r="N11" s="486"/>
      <c r="O11" s="486"/>
      <c r="P11" s="486"/>
      <c r="Q11" s="487"/>
      <c r="R11" s="488" t="s">
        <v>125</v>
      </c>
      <c r="S11" s="489"/>
      <c r="T11" s="489"/>
      <c r="U11" s="489"/>
      <c r="V11" s="490"/>
      <c r="W11" s="419"/>
      <c r="X11" s="420"/>
      <c r="Y11" s="420"/>
      <c r="Z11" s="420"/>
      <c r="AA11" s="420"/>
      <c r="AB11" s="420"/>
      <c r="AC11" s="420"/>
      <c r="AD11" s="420"/>
      <c r="AE11" s="420"/>
      <c r="AF11" s="420"/>
      <c r="AG11" s="420"/>
      <c r="AH11" s="420"/>
      <c r="AI11" s="420"/>
      <c r="AJ11" s="420"/>
      <c r="AK11" s="420"/>
      <c r="AL11" s="423"/>
      <c r="AM11" s="460" t="s">
        <v>126</v>
      </c>
      <c r="AN11" s="461"/>
      <c r="AO11" s="461"/>
      <c r="AP11" s="461"/>
      <c r="AQ11" s="461"/>
      <c r="AR11" s="461"/>
      <c r="AS11" s="461"/>
      <c r="AT11" s="462"/>
      <c r="AU11" s="463" t="s">
        <v>121</v>
      </c>
      <c r="AV11" s="464"/>
      <c r="AW11" s="464"/>
      <c r="AX11" s="464"/>
      <c r="AY11" s="465" t="s">
        <v>127</v>
      </c>
      <c r="AZ11" s="466"/>
      <c r="BA11" s="466"/>
      <c r="BB11" s="466"/>
      <c r="BC11" s="466"/>
      <c r="BD11" s="466"/>
      <c r="BE11" s="466"/>
      <c r="BF11" s="466"/>
      <c r="BG11" s="466"/>
      <c r="BH11" s="466"/>
      <c r="BI11" s="466"/>
      <c r="BJ11" s="466"/>
      <c r="BK11" s="466"/>
      <c r="BL11" s="466"/>
      <c r="BM11" s="467"/>
      <c r="BN11" s="431">
        <v>0</v>
      </c>
      <c r="BO11" s="432"/>
      <c r="BP11" s="432"/>
      <c r="BQ11" s="432"/>
      <c r="BR11" s="432"/>
      <c r="BS11" s="432"/>
      <c r="BT11" s="432"/>
      <c r="BU11" s="433"/>
      <c r="BV11" s="431">
        <v>0</v>
      </c>
      <c r="BW11" s="432"/>
      <c r="BX11" s="432"/>
      <c r="BY11" s="432"/>
      <c r="BZ11" s="432"/>
      <c r="CA11" s="432"/>
      <c r="CB11" s="432"/>
      <c r="CC11" s="433"/>
      <c r="CD11" s="434" t="s">
        <v>128</v>
      </c>
      <c r="CE11" s="435"/>
      <c r="CF11" s="435"/>
      <c r="CG11" s="435"/>
      <c r="CH11" s="435"/>
      <c r="CI11" s="435"/>
      <c r="CJ11" s="435"/>
      <c r="CK11" s="435"/>
      <c r="CL11" s="435"/>
      <c r="CM11" s="435"/>
      <c r="CN11" s="435"/>
      <c r="CO11" s="435"/>
      <c r="CP11" s="435"/>
      <c r="CQ11" s="435"/>
      <c r="CR11" s="435"/>
      <c r="CS11" s="436"/>
      <c r="CT11" s="471" t="s">
        <v>129</v>
      </c>
      <c r="CU11" s="472"/>
      <c r="CV11" s="472"/>
      <c r="CW11" s="472"/>
      <c r="CX11" s="472"/>
      <c r="CY11" s="472"/>
      <c r="CZ11" s="472"/>
      <c r="DA11" s="473"/>
      <c r="DB11" s="471" t="s">
        <v>130</v>
      </c>
      <c r="DC11" s="472"/>
      <c r="DD11" s="472"/>
      <c r="DE11" s="472"/>
      <c r="DF11" s="472"/>
      <c r="DG11" s="472"/>
      <c r="DH11" s="472"/>
      <c r="DI11" s="473"/>
      <c r="DJ11" s="186"/>
      <c r="DK11" s="186"/>
      <c r="DL11" s="186"/>
      <c r="DM11" s="186"/>
      <c r="DN11" s="186"/>
      <c r="DO11" s="186"/>
    </row>
    <row r="12" spans="1:119" ht="18.75" customHeight="1" x14ac:dyDescent="0.15">
      <c r="A12" s="187"/>
      <c r="B12" s="491" t="s">
        <v>131</v>
      </c>
      <c r="C12" s="492"/>
      <c r="D12" s="492"/>
      <c r="E12" s="492"/>
      <c r="F12" s="492"/>
      <c r="G12" s="492"/>
      <c r="H12" s="492"/>
      <c r="I12" s="492"/>
      <c r="J12" s="492"/>
      <c r="K12" s="493"/>
      <c r="L12" s="500" t="s">
        <v>132</v>
      </c>
      <c r="M12" s="501"/>
      <c r="N12" s="501"/>
      <c r="O12" s="501"/>
      <c r="P12" s="501"/>
      <c r="Q12" s="502"/>
      <c r="R12" s="503">
        <v>15612</v>
      </c>
      <c r="S12" s="504"/>
      <c r="T12" s="504"/>
      <c r="U12" s="504"/>
      <c r="V12" s="505"/>
      <c r="W12" s="506" t="s">
        <v>1</v>
      </c>
      <c r="X12" s="464"/>
      <c r="Y12" s="464"/>
      <c r="Z12" s="464"/>
      <c r="AA12" s="464"/>
      <c r="AB12" s="507"/>
      <c r="AC12" s="508" t="s">
        <v>133</v>
      </c>
      <c r="AD12" s="509"/>
      <c r="AE12" s="509"/>
      <c r="AF12" s="509"/>
      <c r="AG12" s="510"/>
      <c r="AH12" s="508" t="s">
        <v>134</v>
      </c>
      <c r="AI12" s="509"/>
      <c r="AJ12" s="509"/>
      <c r="AK12" s="509"/>
      <c r="AL12" s="511"/>
      <c r="AM12" s="460" t="s">
        <v>135</v>
      </c>
      <c r="AN12" s="461"/>
      <c r="AO12" s="461"/>
      <c r="AP12" s="461"/>
      <c r="AQ12" s="461"/>
      <c r="AR12" s="461"/>
      <c r="AS12" s="461"/>
      <c r="AT12" s="462"/>
      <c r="AU12" s="463" t="s">
        <v>136</v>
      </c>
      <c r="AV12" s="464"/>
      <c r="AW12" s="464"/>
      <c r="AX12" s="464"/>
      <c r="AY12" s="465" t="s">
        <v>137</v>
      </c>
      <c r="AZ12" s="466"/>
      <c r="BA12" s="466"/>
      <c r="BB12" s="466"/>
      <c r="BC12" s="466"/>
      <c r="BD12" s="466"/>
      <c r="BE12" s="466"/>
      <c r="BF12" s="466"/>
      <c r="BG12" s="466"/>
      <c r="BH12" s="466"/>
      <c r="BI12" s="466"/>
      <c r="BJ12" s="466"/>
      <c r="BK12" s="466"/>
      <c r="BL12" s="466"/>
      <c r="BM12" s="467"/>
      <c r="BN12" s="431">
        <v>392567</v>
      </c>
      <c r="BO12" s="432"/>
      <c r="BP12" s="432"/>
      <c r="BQ12" s="432"/>
      <c r="BR12" s="432"/>
      <c r="BS12" s="432"/>
      <c r="BT12" s="432"/>
      <c r="BU12" s="433"/>
      <c r="BV12" s="431">
        <v>400000</v>
      </c>
      <c r="BW12" s="432"/>
      <c r="BX12" s="432"/>
      <c r="BY12" s="432"/>
      <c r="BZ12" s="432"/>
      <c r="CA12" s="432"/>
      <c r="CB12" s="432"/>
      <c r="CC12" s="433"/>
      <c r="CD12" s="434" t="s">
        <v>138</v>
      </c>
      <c r="CE12" s="435"/>
      <c r="CF12" s="435"/>
      <c r="CG12" s="435"/>
      <c r="CH12" s="435"/>
      <c r="CI12" s="435"/>
      <c r="CJ12" s="435"/>
      <c r="CK12" s="435"/>
      <c r="CL12" s="435"/>
      <c r="CM12" s="435"/>
      <c r="CN12" s="435"/>
      <c r="CO12" s="435"/>
      <c r="CP12" s="435"/>
      <c r="CQ12" s="435"/>
      <c r="CR12" s="435"/>
      <c r="CS12" s="436"/>
      <c r="CT12" s="471" t="s">
        <v>129</v>
      </c>
      <c r="CU12" s="472"/>
      <c r="CV12" s="472"/>
      <c r="CW12" s="472"/>
      <c r="CX12" s="472"/>
      <c r="CY12" s="472"/>
      <c r="CZ12" s="472"/>
      <c r="DA12" s="473"/>
      <c r="DB12" s="471" t="s">
        <v>139</v>
      </c>
      <c r="DC12" s="472"/>
      <c r="DD12" s="472"/>
      <c r="DE12" s="472"/>
      <c r="DF12" s="472"/>
      <c r="DG12" s="472"/>
      <c r="DH12" s="472"/>
      <c r="DI12" s="473"/>
      <c r="DJ12" s="186"/>
      <c r="DK12" s="186"/>
      <c r="DL12" s="186"/>
      <c r="DM12" s="186"/>
      <c r="DN12" s="186"/>
      <c r="DO12" s="186"/>
    </row>
    <row r="13" spans="1:119" ht="18.75" customHeight="1" x14ac:dyDescent="0.15">
      <c r="A13" s="187"/>
      <c r="B13" s="494"/>
      <c r="C13" s="495"/>
      <c r="D13" s="495"/>
      <c r="E13" s="495"/>
      <c r="F13" s="495"/>
      <c r="G13" s="495"/>
      <c r="H13" s="495"/>
      <c r="I13" s="495"/>
      <c r="J13" s="495"/>
      <c r="K13" s="496"/>
      <c r="L13" s="197"/>
      <c r="M13" s="522" t="s">
        <v>140</v>
      </c>
      <c r="N13" s="523"/>
      <c r="O13" s="523"/>
      <c r="P13" s="523"/>
      <c r="Q13" s="524"/>
      <c r="R13" s="515">
        <v>15435</v>
      </c>
      <c r="S13" s="516"/>
      <c r="T13" s="516"/>
      <c r="U13" s="516"/>
      <c r="V13" s="517"/>
      <c r="W13" s="447" t="s">
        <v>141</v>
      </c>
      <c r="X13" s="448"/>
      <c r="Y13" s="448"/>
      <c r="Z13" s="448"/>
      <c r="AA13" s="448"/>
      <c r="AB13" s="438"/>
      <c r="AC13" s="482">
        <v>1444</v>
      </c>
      <c r="AD13" s="483"/>
      <c r="AE13" s="483"/>
      <c r="AF13" s="483"/>
      <c r="AG13" s="525"/>
      <c r="AH13" s="482">
        <v>1638</v>
      </c>
      <c r="AI13" s="483"/>
      <c r="AJ13" s="483"/>
      <c r="AK13" s="483"/>
      <c r="AL13" s="484"/>
      <c r="AM13" s="460" t="s">
        <v>142</v>
      </c>
      <c r="AN13" s="461"/>
      <c r="AO13" s="461"/>
      <c r="AP13" s="461"/>
      <c r="AQ13" s="461"/>
      <c r="AR13" s="461"/>
      <c r="AS13" s="461"/>
      <c r="AT13" s="462"/>
      <c r="AU13" s="463" t="s">
        <v>143</v>
      </c>
      <c r="AV13" s="464"/>
      <c r="AW13" s="464"/>
      <c r="AX13" s="464"/>
      <c r="AY13" s="465" t="s">
        <v>144</v>
      </c>
      <c r="AZ13" s="466"/>
      <c r="BA13" s="466"/>
      <c r="BB13" s="466"/>
      <c r="BC13" s="466"/>
      <c r="BD13" s="466"/>
      <c r="BE13" s="466"/>
      <c r="BF13" s="466"/>
      <c r="BG13" s="466"/>
      <c r="BH13" s="466"/>
      <c r="BI13" s="466"/>
      <c r="BJ13" s="466"/>
      <c r="BK13" s="466"/>
      <c r="BL13" s="466"/>
      <c r="BM13" s="467"/>
      <c r="BN13" s="431">
        <v>-118476</v>
      </c>
      <c r="BO13" s="432"/>
      <c r="BP13" s="432"/>
      <c r="BQ13" s="432"/>
      <c r="BR13" s="432"/>
      <c r="BS13" s="432"/>
      <c r="BT13" s="432"/>
      <c r="BU13" s="433"/>
      <c r="BV13" s="431">
        <v>3907</v>
      </c>
      <c r="BW13" s="432"/>
      <c r="BX13" s="432"/>
      <c r="BY13" s="432"/>
      <c r="BZ13" s="432"/>
      <c r="CA13" s="432"/>
      <c r="CB13" s="432"/>
      <c r="CC13" s="433"/>
      <c r="CD13" s="434" t="s">
        <v>145</v>
      </c>
      <c r="CE13" s="435"/>
      <c r="CF13" s="435"/>
      <c r="CG13" s="435"/>
      <c r="CH13" s="435"/>
      <c r="CI13" s="435"/>
      <c r="CJ13" s="435"/>
      <c r="CK13" s="435"/>
      <c r="CL13" s="435"/>
      <c r="CM13" s="435"/>
      <c r="CN13" s="435"/>
      <c r="CO13" s="435"/>
      <c r="CP13" s="435"/>
      <c r="CQ13" s="435"/>
      <c r="CR13" s="435"/>
      <c r="CS13" s="436"/>
      <c r="CT13" s="428">
        <v>1.8</v>
      </c>
      <c r="CU13" s="429"/>
      <c r="CV13" s="429"/>
      <c r="CW13" s="429"/>
      <c r="CX13" s="429"/>
      <c r="CY13" s="429"/>
      <c r="CZ13" s="429"/>
      <c r="DA13" s="430"/>
      <c r="DB13" s="428">
        <v>2.1</v>
      </c>
      <c r="DC13" s="429"/>
      <c r="DD13" s="429"/>
      <c r="DE13" s="429"/>
      <c r="DF13" s="429"/>
      <c r="DG13" s="429"/>
      <c r="DH13" s="429"/>
      <c r="DI13" s="430"/>
      <c r="DJ13" s="186"/>
      <c r="DK13" s="186"/>
      <c r="DL13" s="186"/>
      <c r="DM13" s="186"/>
      <c r="DN13" s="186"/>
      <c r="DO13" s="186"/>
    </row>
    <row r="14" spans="1:119" ht="18.75" customHeight="1" thickBot="1" x14ac:dyDescent="0.2">
      <c r="A14" s="187"/>
      <c r="B14" s="494"/>
      <c r="C14" s="495"/>
      <c r="D14" s="495"/>
      <c r="E14" s="495"/>
      <c r="F14" s="495"/>
      <c r="G14" s="495"/>
      <c r="H14" s="495"/>
      <c r="I14" s="495"/>
      <c r="J14" s="495"/>
      <c r="K14" s="496"/>
      <c r="L14" s="512" t="s">
        <v>146</v>
      </c>
      <c r="M14" s="513"/>
      <c r="N14" s="513"/>
      <c r="O14" s="513"/>
      <c r="P14" s="513"/>
      <c r="Q14" s="514"/>
      <c r="R14" s="515">
        <v>15689</v>
      </c>
      <c r="S14" s="516"/>
      <c r="T14" s="516"/>
      <c r="U14" s="516"/>
      <c r="V14" s="517"/>
      <c r="W14" s="421"/>
      <c r="X14" s="422"/>
      <c r="Y14" s="422"/>
      <c r="Z14" s="422"/>
      <c r="AA14" s="422"/>
      <c r="AB14" s="411"/>
      <c r="AC14" s="518">
        <v>18.399999999999999</v>
      </c>
      <c r="AD14" s="519"/>
      <c r="AE14" s="519"/>
      <c r="AF14" s="519"/>
      <c r="AG14" s="520"/>
      <c r="AH14" s="518">
        <v>18.899999999999999</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147</v>
      </c>
      <c r="CE14" s="527"/>
      <c r="CF14" s="527"/>
      <c r="CG14" s="527"/>
      <c r="CH14" s="527"/>
      <c r="CI14" s="527"/>
      <c r="CJ14" s="527"/>
      <c r="CK14" s="527"/>
      <c r="CL14" s="527"/>
      <c r="CM14" s="527"/>
      <c r="CN14" s="527"/>
      <c r="CO14" s="527"/>
      <c r="CP14" s="527"/>
      <c r="CQ14" s="527"/>
      <c r="CR14" s="527"/>
      <c r="CS14" s="528"/>
      <c r="CT14" s="529" t="s">
        <v>130</v>
      </c>
      <c r="CU14" s="530"/>
      <c r="CV14" s="530"/>
      <c r="CW14" s="530"/>
      <c r="CX14" s="530"/>
      <c r="CY14" s="530"/>
      <c r="CZ14" s="530"/>
      <c r="DA14" s="531"/>
      <c r="DB14" s="529" t="s">
        <v>129</v>
      </c>
      <c r="DC14" s="530"/>
      <c r="DD14" s="530"/>
      <c r="DE14" s="530"/>
      <c r="DF14" s="530"/>
      <c r="DG14" s="530"/>
      <c r="DH14" s="530"/>
      <c r="DI14" s="531"/>
      <c r="DJ14" s="186"/>
      <c r="DK14" s="186"/>
      <c r="DL14" s="186"/>
      <c r="DM14" s="186"/>
      <c r="DN14" s="186"/>
      <c r="DO14" s="186"/>
    </row>
    <row r="15" spans="1:119" ht="18.75" customHeight="1" x14ac:dyDescent="0.15">
      <c r="A15" s="187"/>
      <c r="B15" s="494"/>
      <c r="C15" s="495"/>
      <c r="D15" s="495"/>
      <c r="E15" s="495"/>
      <c r="F15" s="495"/>
      <c r="G15" s="495"/>
      <c r="H15" s="495"/>
      <c r="I15" s="495"/>
      <c r="J15" s="495"/>
      <c r="K15" s="496"/>
      <c r="L15" s="197"/>
      <c r="M15" s="522" t="s">
        <v>148</v>
      </c>
      <c r="N15" s="523"/>
      <c r="O15" s="523"/>
      <c r="P15" s="523"/>
      <c r="Q15" s="524"/>
      <c r="R15" s="515">
        <v>15519</v>
      </c>
      <c r="S15" s="516"/>
      <c r="T15" s="516"/>
      <c r="U15" s="516"/>
      <c r="V15" s="517"/>
      <c r="W15" s="447" t="s">
        <v>149</v>
      </c>
      <c r="X15" s="448"/>
      <c r="Y15" s="448"/>
      <c r="Z15" s="448"/>
      <c r="AA15" s="448"/>
      <c r="AB15" s="438"/>
      <c r="AC15" s="482">
        <v>2337</v>
      </c>
      <c r="AD15" s="483"/>
      <c r="AE15" s="483"/>
      <c r="AF15" s="483"/>
      <c r="AG15" s="525"/>
      <c r="AH15" s="482">
        <v>2609</v>
      </c>
      <c r="AI15" s="483"/>
      <c r="AJ15" s="483"/>
      <c r="AK15" s="483"/>
      <c r="AL15" s="484"/>
      <c r="AM15" s="460"/>
      <c r="AN15" s="461"/>
      <c r="AO15" s="461"/>
      <c r="AP15" s="461"/>
      <c r="AQ15" s="461"/>
      <c r="AR15" s="461"/>
      <c r="AS15" s="461"/>
      <c r="AT15" s="462"/>
      <c r="AU15" s="463"/>
      <c r="AV15" s="464"/>
      <c r="AW15" s="464"/>
      <c r="AX15" s="464"/>
      <c r="AY15" s="391" t="s">
        <v>150</v>
      </c>
      <c r="AZ15" s="392"/>
      <c r="BA15" s="392"/>
      <c r="BB15" s="392"/>
      <c r="BC15" s="392"/>
      <c r="BD15" s="392"/>
      <c r="BE15" s="392"/>
      <c r="BF15" s="392"/>
      <c r="BG15" s="392"/>
      <c r="BH15" s="392"/>
      <c r="BI15" s="392"/>
      <c r="BJ15" s="392"/>
      <c r="BK15" s="392"/>
      <c r="BL15" s="392"/>
      <c r="BM15" s="393"/>
      <c r="BN15" s="394">
        <v>4100037</v>
      </c>
      <c r="BO15" s="395"/>
      <c r="BP15" s="395"/>
      <c r="BQ15" s="395"/>
      <c r="BR15" s="395"/>
      <c r="BS15" s="395"/>
      <c r="BT15" s="395"/>
      <c r="BU15" s="396"/>
      <c r="BV15" s="394">
        <v>3934973</v>
      </c>
      <c r="BW15" s="395"/>
      <c r="BX15" s="395"/>
      <c r="BY15" s="395"/>
      <c r="BZ15" s="395"/>
      <c r="CA15" s="395"/>
      <c r="CB15" s="395"/>
      <c r="CC15" s="396"/>
      <c r="CD15" s="532" t="s">
        <v>151</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4"/>
      <c r="C16" s="495"/>
      <c r="D16" s="495"/>
      <c r="E16" s="495"/>
      <c r="F16" s="495"/>
      <c r="G16" s="495"/>
      <c r="H16" s="495"/>
      <c r="I16" s="495"/>
      <c r="J16" s="495"/>
      <c r="K16" s="496"/>
      <c r="L16" s="512" t="s">
        <v>152</v>
      </c>
      <c r="M16" s="543"/>
      <c r="N16" s="543"/>
      <c r="O16" s="543"/>
      <c r="P16" s="543"/>
      <c r="Q16" s="544"/>
      <c r="R16" s="535" t="s">
        <v>153</v>
      </c>
      <c r="S16" s="536"/>
      <c r="T16" s="536"/>
      <c r="U16" s="536"/>
      <c r="V16" s="537"/>
      <c r="W16" s="421"/>
      <c r="X16" s="422"/>
      <c r="Y16" s="422"/>
      <c r="Z16" s="422"/>
      <c r="AA16" s="422"/>
      <c r="AB16" s="411"/>
      <c r="AC16" s="518">
        <v>29.7</v>
      </c>
      <c r="AD16" s="519"/>
      <c r="AE16" s="519"/>
      <c r="AF16" s="519"/>
      <c r="AG16" s="520"/>
      <c r="AH16" s="518">
        <v>30</v>
      </c>
      <c r="AI16" s="519"/>
      <c r="AJ16" s="519"/>
      <c r="AK16" s="519"/>
      <c r="AL16" s="521"/>
      <c r="AM16" s="460"/>
      <c r="AN16" s="461"/>
      <c r="AO16" s="461"/>
      <c r="AP16" s="461"/>
      <c r="AQ16" s="461"/>
      <c r="AR16" s="461"/>
      <c r="AS16" s="461"/>
      <c r="AT16" s="462"/>
      <c r="AU16" s="463"/>
      <c r="AV16" s="464"/>
      <c r="AW16" s="464"/>
      <c r="AX16" s="464"/>
      <c r="AY16" s="465" t="s">
        <v>154</v>
      </c>
      <c r="AZ16" s="466"/>
      <c r="BA16" s="466"/>
      <c r="BB16" s="466"/>
      <c r="BC16" s="466"/>
      <c r="BD16" s="466"/>
      <c r="BE16" s="466"/>
      <c r="BF16" s="466"/>
      <c r="BG16" s="466"/>
      <c r="BH16" s="466"/>
      <c r="BI16" s="466"/>
      <c r="BJ16" s="466"/>
      <c r="BK16" s="466"/>
      <c r="BL16" s="466"/>
      <c r="BM16" s="467"/>
      <c r="BN16" s="431">
        <v>3906999</v>
      </c>
      <c r="BO16" s="432"/>
      <c r="BP16" s="432"/>
      <c r="BQ16" s="432"/>
      <c r="BR16" s="432"/>
      <c r="BS16" s="432"/>
      <c r="BT16" s="432"/>
      <c r="BU16" s="433"/>
      <c r="BV16" s="431">
        <v>3735810</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
      <c r="A17" s="187"/>
      <c r="B17" s="497"/>
      <c r="C17" s="498"/>
      <c r="D17" s="498"/>
      <c r="E17" s="498"/>
      <c r="F17" s="498"/>
      <c r="G17" s="498"/>
      <c r="H17" s="498"/>
      <c r="I17" s="498"/>
      <c r="J17" s="498"/>
      <c r="K17" s="499"/>
      <c r="L17" s="202"/>
      <c r="M17" s="538" t="s">
        <v>155</v>
      </c>
      <c r="N17" s="539"/>
      <c r="O17" s="539"/>
      <c r="P17" s="539"/>
      <c r="Q17" s="540"/>
      <c r="R17" s="535" t="s">
        <v>153</v>
      </c>
      <c r="S17" s="536"/>
      <c r="T17" s="536"/>
      <c r="U17" s="536"/>
      <c r="V17" s="537"/>
      <c r="W17" s="447" t="s">
        <v>156</v>
      </c>
      <c r="X17" s="448"/>
      <c r="Y17" s="448"/>
      <c r="Z17" s="448"/>
      <c r="AA17" s="448"/>
      <c r="AB17" s="438"/>
      <c r="AC17" s="482">
        <v>4080</v>
      </c>
      <c r="AD17" s="483"/>
      <c r="AE17" s="483"/>
      <c r="AF17" s="483"/>
      <c r="AG17" s="525"/>
      <c r="AH17" s="482">
        <v>4437</v>
      </c>
      <c r="AI17" s="483"/>
      <c r="AJ17" s="483"/>
      <c r="AK17" s="483"/>
      <c r="AL17" s="484"/>
      <c r="AM17" s="460"/>
      <c r="AN17" s="461"/>
      <c r="AO17" s="461"/>
      <c r="AP17" s="461"/>
      <c r="AQ17" s="461"/>
      <c r="AR17" s="461"/>
      <c r="AS17" s="461"/>
      <c r="AT17" s="462"/>
      <c r="AU17" s="463"/>
      <c r="AV17" s="464"/>
      <c r="AW17" s="464"/>
      <c r="AX17" s="464"/>
      <c r="AY17" s="465" t="s">
        <v>157</v>
      </c>
      <c r="AZ17" s="466"/>
      <c r="BA17" s="466"/>
      <c r="BB17" s="466"/>
      <c r="BC17" s="466"/>
      <c r="BD17" s="466"/>
      <c r="BE17" s="466"/>
      <c r="BF17" s="466"/>
      <c r="BG17" s="466"/>
      <c r="BH17" s="466"/>
      <c r="BI17" s="466"/>
      <c r="BJ17" s="466"/>
      <c r="BK17" s="466"/>
      <c r="BL17" s="466"/>
      <c r="BM17" s="467"/>
      <c r="BN17" s="431">
        <v>5305422</v>
      </c>
      <c r="BO17" s="432"/>
      <c r="BP17" s="432"/>
      <c r="BQ17" s="432"/>
      <c r="BR17" s="432"/>
      <c r="BS17" s="432"/>
      <c r="BT17" s="432"/>
      <c r="BU17" s="433"/>
      <c r="BV17" s="431">
        <v>5107156</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
      <c r="A18" s="187"/>
      <c r="B18" s="545" t="s">
        <v>158</v>
      </c>
      <c r="C18" s="474"/>
      <c r="D18" s="474"/>
      <c r="E18" s="546"/>
      <c r="F18" s="546"/>
      <c r="G18" s="546"/>
      <c r="H18" s="546"/>
      <c r="I18" s="546"/>
      <c r="J18" s="546"/>
      <c r="K18" s="546"/>
      <c r="L18" s="547">
        <v>70.16</v>
      </c>
      <c r="M18" s="547"/>
      <c r="N18" s="547"/>
      <c r="O18" s="547"/>
      <c r="P18" s="547"/>
      <c r="Q18" s="547"/>
      <c r="R18" s="548"/>
      <c r="S18" s="548"/>
      <c r="T18" s="548"/>
      <c r="U18" s="548"/>
      <c r="V18" s="549"/>
      <c r="W18" s="449"/>
      <c r="X18" s="450"/>
      <c r="Y18" s="450"/>
      <c r="Z18" s="450"/>
      <c r="AA18" s="450"/>
      <c r="AB18" s="441"/>
      <c r="AC18" s="550">
        <v>51.9</v>
      </c>
      <c r="AD18" s="551"/>
      <c r="AE18" s="551"/>
      <c r="AF18" s="551"/>
      <c r="AG18" s="552"/>
      <c r="AH18" s="550">
        <v>51.1</v>
      </c>
      <c r="AI18" s="551"/>
      <c r="AJ18" s="551"/>
      <c r="AK18" s="551"/>
      <c r="AL18" s="553"/>
      <c r="AM18" s="460"/>
      <c r="AN18" s="461"/>
      <c r="AO18" s="461"/>
      <c r="AP18" s="461"/>
      <c r="AQ18" s="461"/>
      <c r="AR18" s="461"/>
      <c r="AS18" s="461"/>
      <c r="AT18" s="462"/>
      <c r="AU18" s="463"/>
      <c r="AV18" s="464"/>
      <c r="AW18" s="464"/>
      <c r="AX18" s="464"/>
      <c r="AY18" s="465" t="s">
        <v>159</v>
      </c>
      <c r="AZ18" s="466"/>
      <c r="BA18" s="466"/>
      <c r="BB18" s="466"/>
      <c r="BC18" s="466"/>
      <c r="BD18" s="466"/>
      <c r="BE18" s="466"/>
      <c r="BF18" s="466"/>
      <c r="BG18" s="466"/>
      <c r="BH18" s="466"/>
      <c r="BI18" s="466"/>
      <c r="BJ18" s="466"/>
      <c r="BK18" s="466"/>
      <c r="BL18" s="466"/>
      <c r="BM18" s="467"/>
      <c r="BN18" s="431">
        <v>4187261</v>
      </c>
      <c r="BO18" s="432"/>
      <c r="BP18" s="432"/>
      <c r="BQ18" s="432"/>
      <c r="BR18" s="432"/>
      <c r="BS18" s="432"/>
      <c r="BT18" s="432"/>
      <c r="BU18" s="433"/>
      <c r="BV18" s="431">
        <v>4265199</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
      <c r="A19" s="187"/>
      <c r="B19" s="545" t="s">
        <v>160</v>
      </c>
      <c r="C19" s="474"/>
      <c r="D19" s="474"/>
      <c r="E19" s="546"/>
      <c r="F19" s="546"/>
      <c r="G19" s="546"/>
      <c r="H19" s="546"/>
      <c r="I19" s="546"/>
      <c r="J19" s="546"/>
      <c r="K19" s="546"/>
      <c r="L19" s="554">
        <v>213</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161</v>
      </c>
      <c r="AZ19" s="466"/>
      <c r="BA19" s="466"/>
      <c r="BB19" s="466"/>
      <c r="BC19" s="466"/>
      <c r="BD19" s="466"/>
      <c r="BE19" s="466"/>
      <c r="BF19" s="466"/>
      <c r="BG19" s="466"/>
      <c r="BH19" s="466"/>
      <c r="BI19" s="466"/>
      <c r="BJ19" s="466"/>
      <c r="BK19" s="466"/>
      <c r="BL19" s="466"/>
      <c r="BM19" s="467"/>
      <c r="BN19" s="431">
        <v>7168045</v>
      </c>
      <c r="BO19" s="432"/>
      <c r="BP19" s="432"/>
      <c r="BQ19" s="432"/>
      <c r="BR19" s="432"/>
      <c r="BS19" s="432"/>
      <c r="BT19" s="432"/>
      <c r="BU19" s="433"/>
      <c r="BV19" s="431">
        <v>6505674</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
      <c r="A20" s="187"/>
      <c r="B20" s="545" t="s">
        <v>162</v>
      </c>
      <c r="C20" s="474"/>
      <c r="D20" s="474"/>
      <c r="E20" s="546"/>
      <c r="F20" s="546"/>
      <c r="G20" s="546"/>
      <c r="H20" s="546"/>
      <c r="I20" s="546"/>
      <c r="J20" s="546"/>
      <c r="K20" s="546"/>
      <c r="L20" s="554">
        <v>5230</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15">
      <c r="A21" s="187"/>
      <c r="B21" s="565" t="s">
        <v>163</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
      <c r="A22" s="187"/>
      <c r="B22" s="568" t="s">
        <v>164</v>
      </c>
      <c r="C22" s="569"/>
      <c r="D22" s="570"/>
      <c r="E22" s="443" t="s">
        <v>1</v>
      </c>
      <c r="F22" s="448"/>
      <c r="G22" s="448"/>
      <c r="H22" s="448"/>
      <c r="I22" s="448"/>
      <c r="J22" s="448"/>
      <c r="K22" s="438"/>
      <c r="L22" s="443" t="s">
        <v>165</v>
      </c>
      <c r="M22" s="448"/>
      <c r="N22" s="448"/>
      <c r="O22" s="448"/>
      <c r="P22" s="438"/>
      <c r="Q22" s="577" t="s">
        <v>166</v>
      </c>
      <c r="R22" s="578"/>
      <c r="S22" s="578"/>
      <c r="T22" s="578"/>
      <c r="U22" s="578"/>
      <c r="V22" s="579"/>
      <c r="W22" s="583" t="s">
        <v>167</v>
      </c>
      <c r="X22" s="569"/>
      <c r="Y22" s="570"/>
      <c r="Z22" s="443" t="s">
        <v>1</v>
      </c>
      <c r="AA22" s="448"/>
      <c r="AB22" s="448"/>
      <c r="AC22" s="448"/>
      <c r="AD22" s="448"/>
      <c r="AE22" s="448"/>
      <c r="AF22" s="448"/>
      <c r="AG22" s="438"/>
      <c r="AH22" s="596" t="s">
        <v>168</v>
      </c>
      <c r="AI22" s="448"/>
      <c r="AJ22" s="448"/>
      <c r="AK22" s="448"/>
      <c r="AL22" s="438"/>
      <c r="AM22" s="596" t="s">
        <v>169</v>
      </c>
      <c r="AN22" s="597"/>
      <c r="AO22" s="597"/>
      <c r="AP22" s="597"/>
      <c r="AQ22" s="597"/>
      <c r="AR22" s="598"/>
      <c r="AS22" s="577" t="s">
        <v>166</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15">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170</v>
      </c>
      <c r="AZ23" s="392"/>
      <c r="BA23" s="392"/>
      <c r="BB23" s="392"/>
      <c r="BC23" s="392"/>
      <c r="BD23" s="392"/>
      <c r="BE23" s="392"/>
      <c r="BF23" s="392"/>
      <c r="BG23" s="392"/>
      <c r="BH23" s="392"/>
      <c r="BI23" s="392"/>
      <c r="BJ23" s="392"/>
      <c r="BK23" s="392"/>
      <c r="BL23" s="392"/>
      <c r="BM23" s="393"/>
      <c r="BN23" s="431">
        <v>2622401</v>
      </c>
      <c r="BO23" s="432"/>
      <c r="BP23" s="432"/>
      <c r="BQ23" s="432"/>
      <c r="BR23" s="432"/>
      <c r="BS23" s="432"/>
      <c r="BT23" s="432"/>
      <c r="BU23" s="433"/>
      <c r="BV23" s="431">
        <v>1747995</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
      <c r="A24" s="187"/>
      <c r="B24" s="571"/>
      <c r="C24" s="572"/>
      <c r="D24" s="573"/>
      <c r="E24" s="481" t="s">
        <v>171</v>
      </c>
      <c r="F24" s="461"/>
      <c r="G24" s="461"/>
      <c r="H24" s="461"/>
      <c r="I24" s="461"/>
      <c r="J24" s="461"/>
      <c r="K24" s="462"/>
      <c r="L24" s="482">
        <v>1</v>
      </c>
      <c r="M24" s="483"/>
      <c r="N24" s="483"/>
      <c r="O24" s="483"/>
      <c r="P24" s="525"/>
      <c r="Q24" s="482">
        <v>7400</v>
      </c>
      <c r="R24" s="483"/>
      <c r="S24" s="483"/>
      <c r="T24" s="483"/>
      <c r="U24" s="483"/>
      <c r="V24" s="525"/>
      <c r="W24" s="584"/>
      <c r="X24" s="572"/>
      <c r="Y24" s="573"/>
      <c r="Z24" s="481" t="s">
        <v>172</v>
      </c>
      <c r="AA24" s="461"/>
      <c r="AB24" s="461"/>
      <c r="AC24" s="461"/>
      <c r="AD24" s="461"/>
      <c r="AE24" s="461"/>
      <c r="AF24" s="461"/>
      <c r="AG24" s="462"/>
      <c r="AH24" s="482">
        <v>142</v>
      </c>
      <c r="AI24" s="483"/>
      <c r="AJ24" s="483"/>
      <c r="AK24" s="483"/>
      <c r="AL24" s="525"/>
      <c r="AM24" s="482">
        <v>442188</v>
      </c>
      <c r="AN24" s="483"/>
      <c r="AO24" s="483"/>
      <c r="AP24" s="483"/>
      <c r="AQ24" s="483"/>
      <c r="AR24" s="525"/>
      <c r="AS24" s="482">
        <v>3114</v>
      </c>
      <c r="AT24" s="483"/>
      <c r="AU24" s="483"/>
      <c r="AV24" s="483"/>
      <c r="AW24" s="483"/>
      <c r="AX24" s="484"/>
      <c r="AY24" s="604" t="s">
        <v>173</v>
      </c>
      <c r="AZ24" s="605"/>
      <c r="BA24" s="605"/>
      <c r="BB24" s="605"/>
      <c r="BC24" s="605"/>
      <c r="BD24" s="605"/>
      <c r="BE24" s="605"/>
      <c r="BF24" s="605"/>
      <c r="BG24" s="605"/>
      <c r="BH24" s="605"/>
      <c r="BI24" s="605"/>
      <c r="BJ24" s="605"/>
      <c r="BK24" s="605"/>
      <c r="BL24" s="605"/>
      <c r="BM24" s="606"/>
      <c r="BN24" s="431">
        <v>1759350</v>
      </c>
      <c r="BO24" s="432"/>
      <c r="BP24" s="432"/>
      <c r="BQ24" s="432"/>
      <c r="BR24" s="432"/>
      <c r="BS24" s="432"/>
      <c r="BT24" s="432"/>
      <c r="BU24" s="433"/>
      <c r="BV24" s="431">
        <v>958007</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15">
      <c r="A25" s="187"/>
      <c r="B25" s="571"/>
      <c r="C25" s="572"/>
      <c r="D25" s="573"/>
      <c r="E25" s="481" t="s">
        <v>174</v>
      </c>
      <c r="F25" s="461"/>
      <c r="G25" s="461"/>
      <c r="H25" s="461"/>
      <c r="I25" s="461"/>
      <c r="J25" s="461"/>
      <c r="K25" s="462"/>
      <c r="L25" s="482">
        <v>1</v>
      </c>
      <c r="M25" s="483"/>
      <c r="N25" s="483"/>
      <c r="O25" s="483"/>
      <c r="P25" s="525"/>
      <c r="Q25" s="482">
        <v>6000</v>
      </c>
      <c r="R25" s="483"/>
      <c r="S25" s="483"/>
      <c r="T25" s="483"/>
      <c r="U25" s="483"/>
      <c r="V25" s="525"/>
      <c r="W25" s="584"/>
      <c r="X25" s="572"/>
      <c r="Y25" s="573"/>
      <c r="Z25" s="481" t="s">
        <v>175</v>
      </c>
      <c r="AA25" s="461"/>
      <c r="AB25" s="461"/>
      <c r="AC25" s="461"/>
      <c r="AD25" s="461"/>
      <c r="AE25" s="461"/>
      <c r="AF25" s="461"/>
      <c r="AG25" s="462"/>
      <c r="AH25" s="482" t="s">
        <v>139</v>
      </c>
      <c r="AI25" s="483"/>
      <c r="AJ25" s="483"/>
      <c r="AK25" s="483"/>
      <c r="AL25" s="525"/>
      <c r="AM25" s="482" t="s">
        <v>139</v>
      </c>
      <c r="AN25" s="483"/>
      <c r="AO25" s="483"/>
      <c r="AP25" s="483"/>
      <c r="AQ25" s="483"/>
      <c r="AR25" s="525"/>
      <c r="AS25" s="482" t="s">
        <v>139</v>
      </c>
      <c r="AT25" s="483"/>
      <c r="AU25" s="483"/>
      <c r="AV25" s="483"/>
      <c r="AW25" s="483"/>
      <c r="AX25" s="484"/>
      <c r="AY25" s="391" t="s">
        <v>176</v>
      </c>
      <c r="AZ25" s="392"/>
      <c r="BA25" s="392"/>
      <c r="BB25" s="392"/>
      <c r="BC25" s="392"/>
      <c r="BD25" s="392"/>
      <c r="BE25" s="392"/>
      <c r="BF25" s="392"/>
      <c r="BG25" s="392"/>
      <c r="BH25" s="392"/>
      <c r="BI25" s="392"/>
      <c r="BJ25" s="392"/>
      <c r="BK25" s="392"/>
      <c r="BL25" s="392"/>
      <c r="BM25" s="393"/>
      <c r="BN25" s="394">
        <v>1225816</v>
      </c>
      <c r="BO25" s="395"/>
      <c r="BP25" s="395"/>
      <c r="BQ25" s="395"/>
      <c r="BR25" s="395"/>
      <c r="BS25" s="395"/>
      <c r="BT25" s="395"/>
      <c r="BU25" s="396"/>
      <c r="BV25" s="394">
        <v>1495648</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15">
      <c r="A26" s="187"/>
      <c r="B26" s="571"/>
      <c r="C26" s="572"/>
      <c r="D26" s="573"/>
      <c r="E26" s="481" t="s">
        <v>177</v>
      </c>
      <c r="F26" s="461"/>
      <c r="G26" s="461"/>
      <c r="H26" s="461"/>
      <c r="I26" s="461"/>
      <c r="J26" s="461"/>
      <c r="K26" s="462"/>
      <c r="L26" s="482">
        <v>1</v>
      </c>
      <c r="M26" s="483"/>
      <c r="N26" s="483"/>
      <c r="O26" s="483"/>
      <c r="P26" s="525"/>
      <c r="Q26" s="482">
        <v>5500</v>
      </c>
      <c r="R26" s="483"/>
      <c r="S26" s="483"/>
      <c r="T26" s="483"/>
      <c r="U26" s="483"/>
      <c r="V26" s="525"/>
      <c r="W26" s="584"/>
      <c r="X26" s="572"/>
      <c r="Y26" s="573"/>
      <c r="Z26" s="481" t="s">
        <v>178</v>
      </c>
      <c r="AA26" s="594"/>
      <c r="AB26" s="594"/>
      <c r="AC26" s="594"/>
      <c r="AD26" s="594"/>
      <c r="AE26" s="594"/>
      <c r="AF26" s="594"/>
      <c r="AG26" s="595"/>
      <c r="AH26" s="482">
        <v>10</v>
      </c>
      <c r="AI26" s="483"/>
      <c r="AJ26" s="483"/>
      <c r="AK26" s="483"/>
      <c r="AL26" s="525"/>
      <c r="AM26" s="482">
        <v>29110</v>
      </c>
      <c r="AN26" s="483"/>
      <c r="AO26" s="483"/>
      <c r="AP26" s="483"/>
      <c r="AQ26" s="483"/>
      <c r="AR26" s="525"/>
      <c r="AS26" s="482">
        <v>2911</v>
      </c>
      <c r="AT26" s="483"/>
      <c r="AU26" s="483"/>
      <c r="AV26" s="483"/>
      <c r="AW26" s="483"/>
      <c r="AX26" s="484"/>
      <c r="AY26" s="434" t="s">
        <v>179</v>
      </c>
      <c r="AZ26" s="435"/>
      <c r="BA26" s="435"/>
      <c r="BB26" s="435"/>
      <c r="BC26" s="435"/>
      <c r="BD26" s="435"/>
      <c r="BE26" s="435"/>
      <c r="BF26" s="435"/>
      <c r="BG26" s="435"/>
      <c r="BH26" s="435"/>
      <c r="BI26" s="435"/>
      <c r="BJ26" s="435"/>
      <c r="BK26" s="435"/>
      <c r="BL26" s="435"/>
      <c r="BM26" s="436"/>
      <c r="BN26" s="431" t="s">
        <v>139</v>
      </c>
      <c r="BO26" s="432"/>
      <c r="BP26" s="432"/>
      <c r="BQ26" s="432"/>
      <c r="BR26" s="432"/>
      <c r="BS26" s="432"/>
      <c r="BT26" s="432"/>
      <c r="BU26" s="433"/>
      <c r="BV26" s="431" t="s">
        <v>130</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
      <c r="A27" s="187"/>
      <c r="B27" s="571"/>
      <c r="C27" s="572"/>
      <c r="D27" s="573"/>
      <c r="E27" s="481" t="s">
        <v>180</v>
      </c>
      <c r="F27" s="461"/>
      <c r="G27" s="461"/>
      <c r="H27" s="461"/>
      <c r="I27" s="461"/>
      <c r="J27" s="461"/>
      <c r="K27" s="462"/>
      <c r="L27" s="482">
        <v>1</v>
      </c>
      <c r="M27" s="483"/>
      <c r="N27" s="483"/>
      <c r="O27" s="483"/>
      <c r="P27" s="525"/>
      <c r="Q27" s="482">
        <v>3400</v>
      </c>
      <c r="R27" s="483"/>
      <c r="S27" s="483"/>
      <c r="T27" s="483"/>
      <c r="U27" s="483"/>
      <c r="V27" s="525"/>
      <c r="W27" s="584"/>
      <c r="X27" s="572"/>
      <c r="Y27" s="573"/>
      <c r="Z27" s="481" t="s">
        <v>181</v>
      </c>
      <c r="AA27" s="461"/>
      <c r="AB27" s="461"/>
      <c r="AC27" s="461"/>
      <c r="AD27" s="461"/>
      <c r="AE27" s="461"/>
      <c r="AF27" s="461"/>
      <c r="AG27" s="462"/>
      <c r="AH27" s="482">
        <v>3</v>
      </c>
      <c r="AI27" s="483"/>
      <c r="AJ27" s="483"/>
      <c r="AK27" s="483"/>
      <c r="AL27" s="525"/>
      <c r="AM27" s="482">
        <v>11862</v>
      </c>
      <c r="AN27" s="483"/>
      <c r="AO27" s="483"/>
      <c r="AP27" s="483"/>
      <c r="AQ27" s="483"/>
      <c r="AR27" s="525"/>
      <c r="AS27" s="482">
        <v>3954</v>
      </c>
      <c r="AT27" s="483"/>
      <c r="AU27" s="483"/>
      <c r="AV27" s="483"/>
      <c r="AW27" s="483"/>
      <c r="AX27" s="484"/>
      <c r="AY27" s="526" t="s">
        <v>182</v>
      </c>
      <c r="AZ27" s="527"/>
      <c r="BA27" s="527"/>
      <c r="BB27" s="527"/>
      <c r="BC27" s="527"/>
      <c r="BD27" s="527"/>
      <c r="BE27" s="527"/>
      <c r="BF27" s="527"/>
      <c r="BG27" s="527"/>
      <c r="BH27" s="527"/>
      <c r="BI27" s="527"/>
      <c r="BJ27" s="527"/>
      <c r="BK27" s="527"/>
      <c r="BL27" s="527"/>
      <c r="BM27" s="528"/>
      <c r="BN27" s="607">
        <v>529283</v>
      </c>
      <c r="BO27" s="608"/>
      <c r="BP27" s="608"/>
      <c r="BQ27" s="608"/>
      <c r="BR27" s="608"/>
      <c r="BS27" s="608"/>
      <c r="BT27" s="608"/>
      <c r="BU27" s="609"/>
      <c r="BV27" s="607">
        <v>529914</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15">
      <c r="A28" s="187"/>
      <c r="B28" s="571"/>
      <c r="C28" s="572"/>
      <c r="D28" s="573"/>
      <c r="E28" s="481" t="s">
        <v>183</v>
      </c>
      <c r="F28" s="461"/>
      <c r="G28" s="461"/>
      <c r="H28" s="461"/>
      <c r="I28" s="461"/>
      <c r="J28" s="461"/>
      <c r="K28" s="462"/>
      <c r="L28" s="482">
        <v>1</v>
      </c>
      <c r="M28" s="483"/>
      <c r="N28" s="483"/>
      <c r="O28" s="483"/>
      <c r="P28" s="525"/>
      <c r="Q28" s="482">
        <v>2800</v>
      </c>
      <c r="R28" s="483"/>
      <c r="S28" s="483"/>
      <c r="T28" s="483"/>
      <c r="U28" s="483"/>
      <c r="V28" s="525"/>
      <c r="W28" s="584"/>
      <c r="X28" s="572"/>
      <c r="Y28" s="573"/>
      <c r="Z28" s="481" t="s">
        <v>184</v>
      </c>
      <c r="AA28" s="461"/>
      <c r="AB28" s="461"/>
      <c r="AC28" s="461"/>
      <c r="AD28" s="461"/>
      <c r="AE28" s="461"/>
      <c r="AF28" s="461"/>
      <c r="AG28" s="462"/>
      <c r="AH28" s="482" t="s">
        <v>139</v>
      </c>
      <c r="AI28" s="483"/>
      <c r="AJ28" s="483"/>
      <c r="AK28" s="483"/>
      <c r="AL28" s="525"/>
      <c r="AM28" s="482" t="s">
        <v>130</v>
      </c>
      <c r="AN28" s="483"/>
      <c r="AO28" s="483"/>
      <c r="AP28" s="483"/>
      <c r="AQ28" s="483"/>
      <c r="AR28" s="525"/>
      <c r="AS28" s="482" t="s">
        <v>139</v>
      </c>
      <c r="AT28" s="483"/>
      <c r="AU28" s="483"/>
      <c r="AV28" s="483"/>
      <c r="AW28" s="483"/>
      <c r="AX28" s="484"/>
      <c r="AY28" s="610" t="s">
        <v>185</v>
      </c>
      <c r="AZ28" s="611"/>
      <c r="BA28" s="611"/>
      <c r="BB28" s="612"/>
      <c r="BC28" s="391" t="s">
        <v>48</v>
      </c>
      <c r="BD28" s="392"/>
      <c r="BE28" s="392"/>
      <c r="BF28" s="392"/>
      <c r="BG28" s="392"/>
      <c r="BH28" s="392"/>
      <c r="BI28" s="392"/>
      <c r="BJ28" s="392"/>
      <c r="BK28" s="392"/>
      <c r="BL28" s="392"/>
      <c r="BM28" s="393"/>
      <c r="BN28" s="394">
        <v>1593617</v>
      </c>
      <c r="BO28" s="395"/>
      <c r="BP28" s="395"/>
      <c r="BQ28" s="395"/>
      <c r="BR28" s="395"/>
      <c r="BS28" s="395"/>
      <c r="BT28" s="395"/>
      <c r="BU28" s="396"/>
      <c r="BV28" s="394">
        <v>1678334</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15">
      <c r="A29" s="187"/>
      <c r="B29" s="571"/>
      <c r="C29" s="572"/>
      <c r="D29" s="573"/>
      <c r="E29" s="481" t="s">
        <v>186</v>
      </c>
      <c r="F29" s="461"/>
      <c r="G29" s="461"/>
      <c r="H29" s="461"/>
      <c r="I29" s="461"/>
      <c r="J29" s="461"/>
      <c r="K29" s="462"/>
      <c r="L29" s="482">
        <v>12</v>
      </c>
      <c r="M29" s="483"/>
      <c r="N29" s="483"/>
      <c r="O29" s="483"/>
      <c r="P29" s="525"/>
      <c r="Q29" s="482">
        <v>2500</v>
      </c>
      <c r="R29" s="483"/>
      <c r="S29" s="483"/>
      <c r="T29" s="483"/>
      <c r="U29" s="483"/>
      <c r="V29" s="525"/>
      <c r="W29" s="585"/>
      <c r="X29" s="586"/>
      <c r="Y29" s="587"/>
      <c r="Z29" s="481" t="s">
        <v>187</v>
      </c>
      <c r="AA29" s="461"/>
      <c r="AB29" s="461"/>
      <c r="AC29" s="461"/>
      <c r="AD29" s="461"/>
      <c r="AE29" s="461"/>
      <c r="AF29" s="461"/>
      <c r="AG29" s="462"/>
      <c r="AH29" s="482">
        <v>145</v>
      </c>
      <c r="AI29" s="483"/>
      <c r="AJ29" s="483"/>
      <c r="AK29" s="483"/>
      <c r="AL29" s="525"/>
      <c r="AM29" s="482">
        <v>454050</v>
      </c>
      <c r="AN29" s="483"/>
      <c r="AO29" s="483"/>
      <c r="AP29" s="483"/>
      <c r="AQ29" s="483"/>
      <c r="AR29" s="525"/>
      <c r="AS29" s="482">
        <v>3131</v>
      </c>
      <c r="AT29" s="483"/>
      <c r="AU29" s="483"/>
      <c r="AV29" s="483"/>
      <c r="AW29" s="483"/>
      <c r="AX29" s="484"/>
      <c r="AY29" s="613"/>
      <c r="AZ29" s="614"/>
      <c r="BA29" s="614"/>
      <c r="BB29" s="615"/>
      <c r="BC29" s="465" t="s">
        <v>188</v>
      </c>
      <c r="BD29" s="466"/>
      <c r="BE29" s="466"/>
      <c r="BF29" s="466"/>
      <c r="BG29" s="466"/>
      <c r="BH29" s="466"/>
      <c r="BI29" s="466"/>
      <c r="BJ29" s="466"/>
      <c r="BK29" s="466"/>
      <c r="BL29" s="466"/>
      <c r="BM29" s="467"/>
      <c r="BN29" s="431">
        <v>100000</v>
      </c>
      <c r="BO29" s="432"/>
      <c r="BP29" s="432"/>
      <c r="BQ29" s="432"/>
      <c r="BR29" s="432"/>
      <c r="BS29" s="432"/>
      <c r="BT29" s="432"/>
      <c r="BU29" s="433"/>
      <c r="BV29" s="431" t="s">
        <v>139</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189</v>
      </c>
      <c r="X30" s="592"/>
      <c r="Y30" s="592"/>
      <c r="Z30" s="592"/>
      <c r="AA30" s="592"/>
      <c r="AB30" s="592"/>
      <c r="AC30" s="592"/>
      <c r="AD30" s="592"/>
      <c r="AE30" s="592"/>
      <c r="AF30" s="592"/>
      <c r="AG30" s="593"/>
      <c r="AH30" s="550">
        <v>101.5</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50</v>
      </c>
      <c r="BD30" s="605"/>
      <c r="BE30" s="605"/>
      <c r="BF30" s="605"/>
      <c r="BG30" s="605"/>
      <c r="BH30" s="605"/>
      <c r="BI30" s="605"/>
      <c r="BJ30" s="605"/>
      <c r="BK30" s="605"/>
      <c r="BL30" s="605"/>
      <c r="BM30" s="606"/>
      <c r="BN30" s="607">
        <v>837232</v>
      </c>
      <c r="BO30" s="608"/>
      <c r="BP30" s="608"/>
      <c r="BQ30" s="608"/>
      <c r="BR30" s="608"/>
      <c r="BS30" s="608"/>
      <c r="BT30" s="608"/>
      <c r="BU30" s="609"/>
      <c r="BV30" s="607">
        <v>646455</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5" t="s">
        <v>196</v>
      </c>
      <c r="D33" s="455"/>
      <c r="E33" s="420" t="s">
        <v>197</v>
      </c>
      <c r="F33" s="420"/>
      <c r="G33" s="420"/>
      <c r="H33" s="420"/>
      <c r="I33" s="420"/>
      <c r="J33" s="420"/>
      <c r="K33" s="420"/>
      <c r="L33" s="420"/>
      <c r="M33" s="420"/>
      <c r="N33" s="420"/>
      <c r="O33" s="420"/>
      <c r="P33" s="420"/>
      <c r="Q33" s="420"/>
      <c r="R33" s="420"/>
      <c r="S33" s="420"/>
      <c r="T33" s="216"/>
      <c r="U33" s="455" t="s">
        <v>198</v>
      </c>
      <c r="V33" s="455"/>
      <c r="W33" s="420" t="s">
        <v>197</v>
      </c>
      <c r="X33" s="420"/>
      <c r="Y33" s="420"/>
      <c r="Z33" s="420"/>
      <c r="AA33" s="420"/>
      <c r="AB33" s="420"/>
      <c r="AC33" s="420"/>
      <c r="AD33" s="420"/>
      <c r="AE33" s="420"/>
      <c r="AF33" s="420"/>
      <c r="AG33" s="420"/>
      <c r="AH33" s="420"/>
      <c r="AI33" s="420"/>
      <c r="AJ33" s="420"/>
      <c r="AK33" s="420"/>
      <c r="AL33" s="216"/>
      <c r="AM33" s="455" t="s">
        <v>196</v>
      </c>
      <c r="AN33" s="455"/>
      <c r="AO33" s="420" t="s">
        <v>199</v>
      </c>
      <c r="AP33" s="420"/>
      <c r="AQ33" s="420"/>
      <c r="AR33" s="420"/>
      <c r="AS33" s="420"/>
      <c r="AT33" s="420"/>
      <c r="AU33" s="420"/>
      <c r="AV33" s="420"/>
      <c r="AW33" s="420"/>
      <c r="AX33" s="420"/>
      <c r="AY33" s="420"/>
      <c r="AZ33" s="420"/>
      <c r="BA33" s="420"/>
      <c r="BB33" s="420"/>
      <c r="BC33" s="420"/>
      <c r="BD33" s="217"/>
      <c r="BE33" s="420" t="s">
        <v>200</v>
      </c>
      <c r="BF33" s="420"/>
      <c r="BG33" s="420" t="s">
        <v>201</v>
      </c>
      <c r="BH33" s="420"/>
      <c r="BI33" s="420"/>
      <c r="BJ33" s="420"/>
      <c r="BK33" s="420"/>
      <c r="BL33" s="420"/>
      <c r="BM33" s="420"/>
      <c r="BN33" s="420"/>
      <c r="BO33" s="420"/>
      <c r="BP33" s="420"/>
      <c r="BQ33" s="420"/>
      <c r="BR33" s="420"/>
      <c r="BS33" s="420"/>
      <c r="BT33" s="420"/>
      <c r="BU33" s="420"/>
      <c r="BV33" s="217"/>
      <c r="BW33" s="455" t="s">
        <v>200</v>
      </c>
      <c r="BX33" s="455"/>
      <c r="BY33" s="420" t="s">
        <v>202</v>
      </c>
      <c r="BZ33" s="420"/>
      <c r="CA33" s="420"/>
      <c r="CB33" s="420"/>
      <c r="CC33" s="420"/>
      <c r="CD33" s="420"/>
      <c r="CE33" s="420"/>
      <c r="CF33" s="420"/>
      <c r="CG33" s="420"/>
      <c r="CH33" s="420"/>
      <c r="CI33" s="420"/>
      <c r="CJ33" s="420"/>
      <c r="CK33" s="420"/>
      <c r="CL33" s="420"/>
      <c r="CM33" s="420"/>
      <c r="CN33" s="216"/>
      <c r="CO33" s="455" t="s">
        <v>198</v>
      </c>
      <c r="CP33" s="455"/>
      <c r="CQ33" s="420" t="s">
        <v>203</v>
      </c>
      <c r="CR33" s="420"/>
      <c r="CS33" s="420"/>
      <c r="CT33" s="420"/>
      <c r="CU33" s="420"/>
      <c r="CV33" s="420"/>
      <c r="CW33" s="420"/>
      <c r="CX33" s="420"/>
      <c r="CY33" s="420"/>
      <c r="CZ33" s="420"/>
      <c r="DA33" s="420"/>
      <c r="DB33" s="420"/>
      <c r="DC33" s="420"/>
      <c r="DD33" s="420"/>
      <c r="DE33" s="420"/>
      <c r="DF33" s="216"/>
      <c r="DG33" s="619" t="s">
        <v>204</v>
      </c>
      <c r="DH33" s="619"/>
      <c r="DI33" s="218"/>
      <c r="DJ33" s="186"/>
      <c r="DK33" s="186"/>
      <c r="DL33" s="186"/>
      <c r="DM33" s="186"/>
      <c r="DN33" s="186"/>
      <c r="DO33" s="186"/>
    </row>
    <row r="34" spans="1:119" ht="32.25" customHeight="1" x14ac:dyDescent="0.15">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3</v>
      </c>
      <c r="V34" s="620"/>
      <c r="W34" s="621" t="str">
        <f>IF('各会計、関係団体の財政状況及び健全化判断比率'!B28="","",'各会計、関係団体の財政状況及び健全化判断比率'!B28)</f>
        <v>芳賀町国民健康保険特別会計</v>
      </c>
      <c r="X34" s="621"/>
      <c r="Y34" s="621"/>
      <c r="Z34" s="621"/>
      <c r="AA34" s="621"/>
      <c r="AB34" s="621"/>
      <c r="AC34" s="621"/>
      <c r="AD34" s="621"/>
      <c r="AE34" s="621"/>
      <c r="AF34" s="621"/>
      <c r="AG34" s="621"/>
      <c r="AH34" s="621"/>
      <c r="AI34" s="621"/>
      <c r="AJ34" s="621"/>
      <c r="AK34" s="621"/>
      <c r="AL34" s="214"/>
      <c r="AM34" s="620" t="str">
        <f>IF(AO34="","",MAX(C34:D43,U34:V43)+1)</f>
        <v/>
      </c>
      <c r="AN34" s="620"/>
      <c r="AO34" s="621"/>
      <c r="AP34" s="621"/>
      <c r="AQ34" s="621"/>
      <c r="AR34" s="621"/>
      <c r="AS34" s="621"/>
      <c r="AT34" s="621"/>
      <c r="AU34" s="621"/>
      <c r="AV34" s="621"/>
      <c r="AW34" s="621"/>
      <c r="AX34" s="621"/>
      <c r="AY34" s="621"/>
      <c r="AZ34" s="621"/>
      <c r="BA34" s="621"/>
      <c r="BB34" s="621"/>
      <c r="BC34" s="621"/>
      <c r="BD34" s="214"/>
      <c r="BE34" s="620">
        <f>IF(BG34="","",MAX(C34:D43,U34:V43,AM34:AN43)+1)</f>
        <v>6</v>
      </c>
      <c r="BF34" s="620"/>
      <c r="BG34" s="621" t="str">
        <f>IF('各会計、関係団体の財政状況及び健全化判断比率'!B31="","",'各会計、関係団体の財政状況及び健全化判断比率'!B31)</f>
        <v>芳賀町農業集落排水事業特別会計</v>
      </c>
      <c r="BH34" s="621"/>
      <c r="BI34" s="621"/>
      <c r="BJ34" s="621"/>
      <c r="BK34" s="621"/>
      <c r="BL34" s="621"/>
      <c r="BM34" s="621"/>
      <c r="BN34" s="621"/>
      <c r="BO34" s="621"/>
      <c r="BP34" s="621"/>
      <c r="BQ34" s="621"/>
      <c r="BR34" s="621"/>
      <c r="BS34" s="621"/>
      <c r="BT34" s="621"/>
      <c r="BU34" s="621"/>
      <c r="BV34" s="214"/>
      <c r="BW34" s="620">
        <f>IF(BY34="","",MAX(C34:D43,U34:V43,AM34:AN43,BE34:BF43)+1)</f>
        <v>9</v>
      </c>
      <c r="BX34" s="620"/>
      <c r="BY34" s="621" t="str">
        <f>IF('各会計、関係団体の財政状況及び健全化判断比率'!B68="","",'各会計、関係団体の財政状況及び健全化判断比率'!B68)</f>
        <v>芳賀中部上水道企業団</v>
      </c>
      <c r="BZ34" s="621"/>
      <c r="CA34" s="621"/>
      <c r="CB34" s="621"/>
      <c r="CC34" s="621"/>
      <c r="CD34" s="621"/>
      <c r="CE34" s="621"/>
      <c r="CF34" s="621"/>
      <c r="CG34" s="621"/>
      <c r="CH34" s="621"/>
      <c r="CI34" s="621"/>
      <c r="CJ34" s="621"/>
      <c r="CK34" s="621"/>
      <c r="CL34" s="621"/>
      <c r="CM34" s="621"/>
      <c r="CN34" s="214"/>
      <c r="CO34" s="620">
        <f>IF(CQ34="","",MAX(C34:D43,U34:V43,AM34:AN43,BE34:BF43,BW34:BX43)+1)</f>
        <v>19</v>
      </c>
      <c r="CP34" s="620"/>
      <c r="CQ34" s="621" t="str">
        <f>IF('各会計、関係団体の財政状況及び健全化判断比率'!BS7="","",'各会計、関係団体の財政状況及び健全化判断比率'!BS7)</f>
        <v>芳賀町農業公社</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x14ac:dyDescent="0.15">
      <c r="A35" s="187"/>
      <c r="B35" s="213"/>
      <c r="C35" s="620">
        <f>IF(E35="","",C34+1)</f>
        <v>2</v>
      </c>
      <c r="D35" s="620"/>
      <c r="E35" s="621" t="str">
        <f>IF('各会計、関係団体の財政状況及び健全化判断比率'!B8="","",'各会計、関係団体の財政状況及び健全化判断比率'!B8)</f>
        <v>芳賀工業団地排水処理センター特別会計</v>
      </c>
      <c r="F35" s="621"/>
      <c r="G35" s="621"/>
      <c r="H35" s="621"/>
      <c r="I35" s="621"/>
      <c r="J35" s="621"/>
      <c r="K35" s="621"/>
      <c r="L35" s="621"/>
      <c r="M35" s="621"/>
      <c r="N35" s="621"/>
      <c r="O35" s="621"/>
      <c r="P35" s="621"/>
      <c r="Q35" s="621"/>
      <c r="R35" s="621"/>
      <c r="S35" s="621"/>
      <c r="T35" s="214"/>
      <c r="U35" s="620">
        <f>IF(W35="","",U34+1)</f>
        <v>4</v>
      </c>
      <c r="V35" s="620"/>
      <c r="W35" s="621" t="str">
        <f>IF('各会計、関係団体の財政状況及び健全化判断比率'!B29="","",'各会計、関係団体の財政状況及び健全化判断比率'!B29)</f>
        <v>芳賀町介護保険特別会計</v>
      </c>
      <c r="X35" s="621"/>
      <c r="Y35" s="621"/>
      <c r="Z35" s="621"/>
      <c r="AA35" s="621"/>
      <c r="AB35" s="621"/>
      <c r="AC35" s="621"/>
      <c r="AD35" s="621"/>
      <c r="AE35" s="621"/>
      <c r="AF35" s="621"/>
      <c r="AG35" s="621"/>
      <c r="AH35" s="621"/>
      <c r="AI35" s="621"/>
      <c r="AJ35" s="621"/>
      <c r="AK35" s="621"/>
      <c r="AL35" s="214"/>
      <c r="AM35" s="620" t="str">
        <f t="shared" ref="AM35:AM43" si="0">IF(AO35="","",AM34+1)</f>
        <v/>
      </c>
      <c r="AN35" s="620"/>
      <c r="AO35" s="621"/>
      <c r="AP35" s="621"/>
      <c r="AQ35" s="621"/>
      <c r="AR35" s="621"/>
      <c r="AS35" s="621"/>
      <c r="AT35" s="621"/>
      <c r="AU35" s="621"/>
      <c r="AV35" s="621"/>
      <c r="AW35" s="621"/>
      <c r="AX35" s="621"/>
      <c r="AY35" s="621"/>
      <c r="AZ35" s="621"/>
      <c r="BA35" s="621"/>
      <c r="BB35" s="621"/>
      <c r="BC35" s="621"/>
      <c r="BD35" s="214"/>
      <c r="BE35" s="620">
        <f t="shared" ref="BE35:BE43" si="1">IF(BG35="","",BE34+1)</f>
        <v>7</v>
      </c>
      <c r="BF35" s="620"/>
      <c r="BG35" s="621" t="str">
        <f>IF('各会計、関係団体の財政状況及び健全化判断比率'!B32="","",'各会計、関係団体の財政状況及び健全化判断比率'!B32)</f>
        <v>芳賀町公共下水道事業特別会計</v>
      </c>
      <c r="BH35" s="621"/>
      <c r="BI35" s="621"/>
      <c r="BJ35" s="621"/>
      <c r="BK35" s="621"/>
      <c r="BL35" s="621"/>
      <c r="BM35" s="621"/>
      <c r="BN35" s="621"/>
      <c r="BO35" s="621"/>
      <c r="BP35" s="621"/>
      <c r="BQ35" s="621"/>
      <c r="BR35" s="621"/>
      <c r="BS35" s="621"/>
      <c r="BT35" s="621"/>
      <c r="BU35" s="621"/>
      <c r="BV35" s="214"/>
      <c r="BW35" s="620">
        <f t="shared" ref="BW35:BW43" si="2">IF(BY35="","",BW34+1)</f>
        <v>10</v>
      </c>
      <c r="BX35" s="620"/>
      <c r="BY35" s="621" t="str">
        <f>IF('各会計、関係団体の財政状況及び健全化判断比率'!B69="","",'各会計、関係団体の財政状況及び健全化判断比率'!B69)</f>
        <v>栃木県市町村総合事務組合（一般会計）</v>
      </c>
      <c r="BZ35" s="621"/>
      <c r="CA35" s="621"/>
      <c r="CB35" s="621"/>
      <c r="CC35" s="621"/>
      <c r="CD35" s="621"/>
      <c r="CE35" s="621"/>
      <c r="CF35" s="621"/>
      <c r="CG35" s="621"/>
      <c r="CH35" s="621"/>
      <c r="CI35" s="621"/>
      <c r="CJ35" s="621"/>
      <c r="CK35" s="621"/>
      <c r="CL35" s="621"/>
      <c r="CM35" s="621"/>
      <c r="CN35" s="214"/>
      <c r="CO35" s="620">
        <f t="shared" ref="CO35:CO43" si="3">IF(CQ35="","",CO34+1)</f>
        <v>20</v>
      </c>
      <c r="CP35" s="620"/>
      <c r="CQ35" s="621" t="str">
        <f>IF('各会計、関係団体の財政状況及び健全化判断比率'!BS8="","",'各会計、関係団体の財政状況及び健全化判断比率'!BS8)</f>
        <v>芳賀町ロマン開発</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x14ac:dyDescent="0.15">
      <c r="A36" s="187"/>
      <c r="B36" s="213"/>
      <c r="C36" s="620" t="str">
        <f>IF(E36="","",C35+1)</f>
        <v/>
      </c>
      <c r="D36" s="620"/>
      <c r="E36" s="621" t="str">
        <f>IF('各会計、関係団体の財政状況及び健全化判断比率'!B9="","",'各会計、関係団体の財政状況及び健全化判断比率'!B9)</f>
        <v/>
      </c>
      <c r="F36" s="621"/>
      <c r="G36" s="621"/>
      <c r="H36" s="621"/>
      <c r="I36" s="621"/>
      <c r="J36" s="621"/>
      <c r="K36" s="621"/>
      <c r="L36" s="621"/>
      <c r="M36" s="621"/>
      <c r="N36" s="621"/>
      <c r="O36" s="621"/>
      <c r="P36" s="621"/>
      <c r="Q36" s="621"/>
      <c r="R36" s="621"/>
      <c r="S36" s="621"/>
      <c r="T36" s="214"/>
      <c r="U36" s="620">
        <f t="shared" ref="U36:U43" si="4">IF(W36="","",U35+1)</f>
        <v>5</v>
      </c>
      <c r="V36" s="620"/>
      <c r="W36" s="621" t="str">
        <f>IF('各会計、関係団体の財政状況及び健全化判断比率'!B30="","",'各会計、関係団体の財政状況及び健全化判断比率'!B30)</f>
        <v>芳賀町後期高齢者医療特別会計</v>
      </c>
      <c r="X36" s="621"/>
      <c r="Y36" s="621"/>
      <c r="Z36" s="621"/>
      <c r="AA36" s="621"/>
      <c r="AB36" s="621"/>
      <c r="AC36" s="621"/>
      <c r="AD36" s="621"/>
      <c r="AE36" s="621"/>
      <c r="AF36" s="621"/>
      <c r="AG36" s="621"/>
      <c r="AH36" s="621"/>
      <c r="AI36" s="621"/>
      <c r="AJ36" s="621"/>
      <c r="AK36" s="621"/>
      <c r="AL36" s="214"/>
      <c r="AM36" s="620" t="str">
        <f t="shared" si="0"/>
        <v/>
      </c>
      <c r="AN36" s="620"/>
      <c r="AO36" s="621"/>
      <c r="AP36" s="621"/>
      <c r="AQ36" s="621"/>
      <c r="AR36" s="621"/>
      <c r="AS36" s="621"/>
      <c r="AT36" s="621"/>
      <c r="AU36" s="621"/>
      <c r="AV36" s="621"/>
      <c r="AW36" s="621"/>
      <c r="AX36" s="621"/>
      <c r="AY36" s="621"/>
      <c r="AZ36" s="621"/>
      <c r="BA36" s="621"/>
      <c r="BB36" s="621"/>
      <c r="BC36" s="621"/>
      <c r="BD36" s="214"/>
      <c r="BE36" s="620">
        <f t="shared" si="1"/>
        <v>8</v>
      </c>
      <c r="BF36" s="620"/>
      <c r="BG36" s="621" t="str">
        <f>IF('各会計、関係団体の財政状況及び健全化判断比率'!B33="","",'各会計、関係団体の財政状況及び健全化判断比率'!B33)</f>
        <v>芳賀町宅地造成事業特別会計</v>
      </c>
      <c r="BH36" s="621"/>
      <c r="BI36" s="621"/>
      <c r="BJ36" s="621"/>
      <c r="BK36" s="621"/>
      <c r="BL36" s="621"/>
      <c r="BM36" s="621"/>
      <c r="BN36" s="621"/>
      <c r="BO36" s="621"/>
      <c r="BP36" s="621"/>
      <c r="BQ36" s="621"/>
      <c r="BR36" s="621"/>
      <c r="BS36" s="621"/>
      <c r="BT36" s="621"/>
      <c r="BU36" s="621"/>
      <c r="BV36" s="214"/>
      <c r="BW36" s="620">
        <f t="shared" si="2"/>
        <v>11</v>
      </c>
      <c r="BX36" s="620"/>
      <c r="BY36" s="621" t="str">
        <f>IF('各会計、関係団体の財政状況及び健全化判断比率'!B70="","",'各会計、関係団体の財政状況及び健全化判断比率'!B70)</f>
        <v>栃木県市町村総合事務組合（特別会計）</v>
      </c>
      <c r="BZ36" s="621"/>
      <c r="CA36" s="621"/>
      <c r="CB36" s="621"/>
      <c r="CC36" s="621"/>
      <c r="CD36" s="621"/>
      <c r="CE36" s="621"/>
      <c r="CF36" s="621"/>
      <c r="CG36" s="621"/>
      <c r="CH36" s="621"/>
      <c r="CI36" s="621"/>
      <c r="CJ36" s="621"/>
      <c r="CK36" s="621"/>
      <c r="CL36" s="621"/>
      <c r="CM36" s="621"/>
      <c r="CN36" s="214"/>
      <c r="CO36" s="620" t="str">
        <f t="shared" si="3"/>
        <v/>
      </c>
      <c r="CP36" s="620"/>
      <c r="CQ36" s="621" t="str">
        <f>IF('各会計、関係団体の財政状況及び健全化判断比率'!BS9="","",'各会計、関係団体の財政状況及び健全化判断比率'!BS9)</f>
        <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15">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t="str">
        <f t="shared" si="4"/>
        <v/>
      </c>
      <c r="V37" s="620"/>
      <c r="W37" s="621"/>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f t="shared" si="2"/>
        <v>12</v>
      </c>
      <c r="BX37" s="620"/>
      <c r="BY37" s="621" t="str">
        <f>IF('各会計、関係団体の財政状況及び健全化判断比率'!B71="","",'各会計、関係団体の財政状況及び健全化判断比率'!B71)</f>
        <v>栃木県後期高齢者医療広域連合（一般会計）</v>
      </c>
      <c r="BZ37" s="621"/>
      <c r="CA37" s="621"/>
      <c r="CB37" s="621"/>
      <c r="CC37" s="621"/>
      <c r="CD37" s="621"/>
      <c r="CE37" s="621"/>
      <c r="CF37" s="621"/>
      <c r="CG37" s="621"/>
      <c r="CH37" s="621"/>
      <c r="CI37" s="621"/>
      <c r="CJ37" s="621"/>
      <c r="CK37" s="621"/>
      <c r="CL37" s="621"/>
      <c r="CM37" s="621"/>
      <c r="CN37" s="214"/>
      <c r="CO37" s="620" t="str">
        <f t="shared" si="3"/>
        <v/>
      </c>
      <c r="CP37" s="620"/>
      <c r="CQ37" s="621" t="str">
        <f>IF('各会計、関係団体の財政状況及び健全化判断比率'!BS10="","",'各会計、関係団体の財政状況及び健全化判断比率'!BS10)</f>
        <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15">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f t="shared" si="2"/>
        <v>13</v>
      </c>
      <c r="BX38" s="620"/>
      <c r="BY38" s="621" t="str">
        <f>IF('各会計、関係団体の財政状況及び健全化判断比率'!B72="","",'各会計、関係団体の財政状況及び健全化判断比率'!B72)</f>
        <v>栃木県後期高齢者医療広域連合（後期高齢者医療特別会計）</v>
      </c>
      <c r="BZ38" s="621"/>
      <c r="CA38" s="621"/>
      <c r="CB38" s="621"/>
      <c r="CC38" s="621"/>
      <c r="CD38" s="621"/>
      <c r="CE38" s="621"/>
      <c r="CF38" s="621"/>
      <c r="CG38" s="621"/>
      <c r="CH38" s="621"/>
      <c r="CI38" s="621"/>
      <c r="CJ38" s="621"/>
      <c r="CK38" s="621"/>
      <c r="CL38" s="621"/>
      <c r="CM38" s="621"/>
      <c r="CN38" s="214"/>
      <c r="CO38" s="620" t="str">
        <f t="shared" si="3"/>
        <v/>
      </c>
      <c r="CP38" s="620"/>
      <c r="CQ38" s="621" t="str">
        <f>IF('各会計、関係団体の財政状況及び健全化判断比率'!BS11="","",'各会計、関係団体の財政状況及び健全化判断比率'!BS11)</f>
        <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15">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f t="shared" si="2"/>
        <v>14</v>
      </c>
      <c r="BX39" s="620"/>
      <c r="BY39" s="621" t="str">
        <f>IF('各会計、関係団体の財政状況及び健全化判断比率'!B73="","",'各会計、関係団体の財政状況及び健全化判断比率'!B73)</f>
        <v>芳賀地区広域行政事務組合（一般会計）</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15">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f t="shared" si="2"/>
        <v>15</v>
      </c>
      <c r="BX40" s="620"/>
      <c r="BY40" s="621" t="str">
        <f>IF('各会計、関係団体の財政状況及び健全化判断比率'!B74="","",'各会計、関係団体の財政状況及び健全化判断比率'!B74)</f>
        <v>芳賀地区広域行政事務組合（ごみ処理施設特別会計）</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15">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f t="shared" si="2"/>
        <v>16</v>
      </c>
      <c r="BX41" s="620"/>
      <c r="BY41" s="621" t="str">
        <f>IF('各会計、関係団体の財政状況及び健全化判断比率'!B75="","",'各会計、関係団体の財政状況及び健全化判断比率'!B75)</f>
        <v>芳賀地区広域行政事務組合（卸売市場特別会計）</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15">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f t="shared" si="2"/>
        <v>17</v>
      </c>
      <c r="BX42" s="620"/>
      <c r="BY42" s="621" t="str">
        <f>IF('各会計、関係団体の財政状況及び健全化判断比率'!B76="","",'各会計、関係団体の財政状況及び健全化判断比率'!B76)</f>
        <v>芳賀地区広域行政事務組合（ふるさと市町村圏基金特別会計）</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15">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f t="shared" si="2"/>
        <v>18</v>
      </c>
      <c r="BX43" s="620"/>
      <c r="BY43" s="621" t="str">
        <f>IF('各会計、関係団体の財政状況及び健全化判断比率'!B77="","",'各会計、関係団体の財政状況及び健全化判断比率'!B77)</f>
        <v>芳賀中部環境衛生事務組合</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phJ60K/UmBIVJtFKe4OOjxKV06duH044Ey3hY8j8KpcuoktqAiKt5HAgUuDv2EzbYj6szt1d2DMzyq1a8BoDkw==" saltValue="OlftI63upu6aYijaZiFW0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H1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x14ac:dyDescent="0.15">
      <c r="A34" s="22"/>
      <c r="B34" s="31"/>
      <c r="C34" s="1212" t="s">
        <v>562</v>
      </c>
      <c r="D34" s="1212"/>
      <c r="E34" s="1213"/>
      <c r="F34" s="32">
        <v>8.6300000000000008</v>
      </c>
      <c r="G34" s="33">
        <v>7.53</v>
      </c>
      <c r="H34" s="33">
        <v>7.41</v>
      </c>
      <c r="I34" s="33">
        <v>9.2100000000000009</v>
      </c>
      <c r="J34" s="34">
        <v>8.24</v>
      </c>
      <c r="K34" s="22"/>
      <c r="L34" s="22"/>
      <c r="M34" s="22"/>
      <c r="N34" s="22"/>
      <c r="O34" s="22"/>
      <c r="P34" s="22"/>
    </row>
    <row r="35" spans="1:16" ht="39" customHeight="1" x14ac:dyDescent="0.15">
      <c r="A35" s="22"/>
      <c r="B35" s="35"/>
      <c r="C35" s="1206" t="s">
        <v>563</v>
      </c>
      <c r="D35" s="1207"/>
      <c r="E35" s="1208"/>
      <c r="F35" s="36">
        <v>1.32</v>
      </c>
      <c r="G35" s="37">
        <v>1.03</v>
      </c>
      <c r="H35" s="37">
        <v>0.97</v>
      </c>
      <c r="I35" s="37">
        <v>1.51</v>
      </c>
      <c r="J35" s="38">
        <v>2.71</v>
      </c>
      <c r="K35" s="22"/>
      <c r="L35" s="22"/>
      <c r="M35" s="22"/>
      <c r="N35" s="22"/>
      <c r="O35" s="22"/>
      <c r="P35" s="22"/>
    </row>
    <row r="36" spans="1:16" ht="39" customHeight="1" x14ac:dyDescent="0.15">
      <c r="A36" s="22"/>
      <c r="B36" s="35"/>
      <c r="C36" s="1206" t="s">
        <v>564</v>
      </c>
      <c r="D36" s="1207"/>
      <c r="E36" s="1208"/>
      <c r="F36" s="36">
        <v>3.37</v>
      </c>
      <c r="G36" s="37">
        <v>2.96</v>
      </c>
      <c r="H36" s="37">
        <v>1.23</v>
      </c>
      <c r="I36" s="37">
        <v>0.9</v>
      </c>
      <c r="J36" s="38">
        <v>1.35</v>
      </c>
      <c r="K36" s="22"/>
      <c r="L36" s="22"/>
      <c r="M36" s="22"/>
      <c r="N36" s="22"/>
      <c r="O36" s="22"/>
      <c r="P36" s="22"/>
    </row>
    <row r="37" spans="1:16" ht="39" customHeight="1" x14ac:dyDescent="0.15">
      <c r="A37" s="22"/>
      <c r="B37" s="35"/>
      <c r="C37" s="1206" t="s">
        <v>565</v>
      </c>
      <c r="D37" s="1207"/>
      <c r="E37" s="1208"/>
      <c r="F37" s="36">
        <v>0</v>
      </c>
      <c r="G37" s="37">
        <v>0</v>
      </c>
      <c r="H37" s="37">
        <v>0</v>
      </c>
      <c r="I37" s="37">
        <v>0</v>
      </c>
      <c r="J37" s="38">
        <v>0.56999999999999995</v>
      </c>
      <c r="K37" s="22"/>
      <c r="L37" s="22"/>
      <c r="M37" s="22"/>
      <c r="N37" s="22"/>
      <c r="O37" s="22"/>
      <c r="P37" s="22"/>
    </row>
    <row r="38" spans="1:16" ht="39" customHeight="1" x14ac:dyDescent="0.15">
      <c r="A38" s="22"/>
      <c r="B38" s="35"/>
      <c r="C38" s="1206" t="s">
        <v>566</v>
      </c>
      <c r="D38" s="1207"/>
      <c r="E38" s="1208"/>
      <c r="F38" s="36">
        <v>7.0000000000000007E-2</v>
      </c>
      <c r="G38" s="37">
        <v>0.06</v>
      </c>
      <c r="H38" s="37">
        <v>0.09</v>
      </c>
      <c r="I38" s="37">
        <v>0.12</v>
      </c>
      <c r="J38" s="38">
        <v>0.11</v>
      </c>
      <c r="K38" s="22"/>
      <c r="L38" s="22"/>
      <c r="M38" s="22"/>
      <c r="N38" s="22"/>
      <c r="O38" s="22"/>
      <c r="P38" s="22"/>
    </row>
    <row r="39" spans="1:16" ht="39" customHeight="1" x14ac:dyDescent="0.15">
      <c r="A39" s="22"/>
      <c r="B39" s="35"/>
      <c r="C39" s="1206" t="s">
        <v>567</v>
      </c>
      <c r="D39" s="1207"/>
      <c r="E39" s="1208"/>
      <c r="F39" s="36">
        <v>0.1</v>
      </c>
      <c r="G39" s="37">
        <v>0.09</v>
      </c>
      <c r="H39" s="37">
        <v>0.09</v>
      </c>
      <c r="I39" s="37">
        <v>0.09</v>
      </c>
      <c r="J39" s="38">
        <v>0.08</v>
      </c>
      <c r="K39" s="22"/>
      <c r="L39" s="22"/>
      <c r="M39" s="22"/>
      <c r="N39" s="22"/>
      <c r="O39" s="22"/>
      <c r="P39" s="22"/>
    </row>
    <row r="40" spans="1:16" ht="39" customHeight="1" x14ac:dyDescent="0.15">
      <c r="A40" s="22"/>
      <c r="B40" s="35"/>
      <c r="C40" s="1206" t="s">
        <v>568</v>
      </c>
      <c r="D40" s="1207"/>
      <c r="E40" s="1208"/>
      <c r="F40" s="36">
        <v>0.37</v>
      </c>
      <c r="G40" s="37">
        <v>0.28999999999999998</v>
      </c>
      <c r="H40" s="37">
        <v>0.16</v>
      </c>
      <c r="I40" s="37">
        <v>0.35</v>
      </c>
      <c r="J40" s="38">
        <v>0.04</v>
      </c>
      <c r="K40" s="22"/>
      <c r="L40" s="22"/>
      <c r="M40" s="22"/>
      <c r="N40" s="22"/>
      <c r="O40" s="22"/>
      <c r="P40" s="22"/>
    </row>
    <row r="41" spans="1:16" ht="39" customHeight="1" x14ac:dyDescent="0.15">
      <c r="A41" s="22"/>
      <c r="B41" s="35"/>
      <c r="C41" s="1206" t="s">
        <v>569</v>
      </c>
      <c r="D41" s="1207"/>
      <c r="E41" s="1208"/>
      <c r="F41" s="36">
        <v>0.2</v>
      </c>
      <c r="G41" s="37">
        <v>0.32</v>
      </c>
      <c r="H41" s="37">
        <v>0.21</v>
      </c>
      <c r="I41" s="37">
        <v>0.04</v>
      </c>
      <c r="J41" s="38">
        <v>0</v>
      </c>
      <c r="K41" s="22"/>
      <c r="L41" s="22"/>
      <c r="M41" s="22"/>
      <c r="N41" s="22"/>
      <c r="O41" s="22"/>
      <c r="P41" s="22"/>
    </row>
    <row r="42" spans="1:16" ht="39" customHeight="1" x14ac:dyDescent="0.15">
      <c r="A42" s="22"/>
      <c r="B42" s="39"/>
      <c r="C42" s="1206" t="s">
        <v>570</v>
      </c>
      <c r="D42" s="1207"/>
      <c r="E42" s="1208"/>
      <c r="F42" s="36" t="s">
        <v>514</v>
      </c>
      <c r="G42" s="37" t="s">
        <v>514</v>
      </c>
      <c r="H42" s="37" t="s">
        <v>514</v>
      </c>
      <c r="I42" s="37" t="s">
        <v>514</v>
      </c>
      <c r="J42" s="38" t="s">
        <v>514</v>
      </c>
      <c r="K42" s="22"/>
      <c r="L42" s="22"/>
      <c r="M42" s="22"/>
      <c r="N42" s="22"/>
      <c r="O42" s="22"/>
      <c r="P42" s="22"/>
    </row>
    <row r="43" spans="1:16" ht="39" customHeight="1" thickBot="1" x14ac:dyDescent="0.2">
      <c r="A43" s="22"/>
      <c r="B43" s="40"/>
      <c r="C43" s="1209" t="s">
        <v>571</v>
      </c>
      <c r="D43" s="1210"/>
      <c r="E43" s="1211"/>
      <c r="F43" s="41">
        <v>0.01</v>
      </c>
      <c r="G43" s="42">
        <v>0.01</v>
      </c>
      <c r="H43" s="42">
        <v>0</v>
      </c>
      <c r="I43" s="42" t="s">
        <v>514</v>
      </c>
      <c r="J43" s="43" t="s">
        <v>514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hsYKNopRxQv6+Zxl130vKhE8/Z+ANIdt/C7RHEA2agJsW0WLS1iqpKAfOVIAE5vl9+IgUuoq9VzCOt25vPvXGQ==" saltValue="7xyQsQQhmqb3VT9pOLF99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7"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1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15">
      <c r="A45" s="48"/>
      <c r="B45" s="1214" t="s">
        <v>11</v>
      </c>
      <c r="C45" s="1215"/>
      <c r="D45" s="58"/>
      <c r="E45" s="1220" t="s">
        <v>12</v>
      </c>
      <c r="F45" s="1220"/>
      <c r="G45" s="1220"/>
      <c r="H45" s="1220"/>
      <c r="I45" s="1220"/>
      <c r="J45" s="1221"/>
      <c r="K45" s="59">
        <v>495</v>
      </c>
      <c r="L45" s="60">
        <v>460</v>
      </c>
      <c r="M45" s="60">
        <v>436</v>
      </c>
      <c r="N45" s="60">
        <v>399</v>
      </c>
      <c r="O45" s="61">
        <v>375</v>
      </c>
      <c r="P45" s="48"/>
      <c r="Q45" s="48"/>
      <c r="R45" s="48"/>
      <c r="S45" s="48"/>
      <c r="T45" s="48"/>
      <c r="U45" s="48"/>
    </row>
    <row r="46" spans="1:21" ht="30.75" customHeight="1" x14ac:dyDescent="0.15">
      <c r="A46" s="48"/>
      <c r="B46" s="1216"/>
      <c r="C46" s="1217"/>
      <c r="D46" s="62"/>
      <c r="E46" s="1222" t="s">
        <v>13</v>
      </c>
      <c r="F46" s="1222"/>
      <c r="G46" s="1222"/>
      <c r="H46" s="1222"/>
      <c r="I46" s="1222"/>
      <c r="J46" s="1223"/>
      <c r="K46" s="63" t="s">
        <v>514</v>
      </c>
      <c r="L46" s="64" t="s">
        <v>514</v>
      </c>
      <c r="M46" s="64" t="s">
        <v>514</v>
      </c>
      <c r="N46" s="64" t="s">
        <v>514</v>
      </c>
      <c r="O46" s="65" t="s">
        <v>514</v>
      </c>
      <c r="P46" s="48"/>
      <c r="Q46" s="48"/>
      <c r="R46" s="48"/>
      <c r="S46" s="48"/>
      <c r="T46" s="48"/>
      <c r="U46" s="48"/>
    </row>
    <row r="47" spans="1:21" ht="30.75" customHeight="1" x14ac:dyDescent="0.15">
      <c r="A47" s="48"/>
      <c r="B47" s="1216"/>
      <c r="C47" s="1217"/>
      <c r="D47" s="62"/>
      <c r="E47" s="1222" t="s">
        <v>14</v>
      </c>
      <c r="F47" s="1222"/>
      <c r="G47" s="1222"/>
      <c r="H47" s="1222"/>
      <c r="I47" s="1222"/>
      <c r="J47" s="1223"/>
      <c r="K47" s="63" t="s">
        <v>514</v>
      </c>
      <c r="L47" s="64" t="s">
        <v>514</v>
      </c>
      <c r="M47" s="64" t="s">
        <v>514</v>
      </c>
      <c r="N47" s="64" t="s">
        <v>514</v>
      </c>
      <c r="O47" s="65" t="s">
        <v>514</v>
      </c>
      <c r="P47" s="48"/>
      <c r="Q47" s="48"/>
      <c r="R47" s="48"/>
      <c r="S47" s="48"/>
      <c r="T47" s="48"/>
      <c r="U47" s="48"/>
    </row>
    <row r="48" spans="1:21" ht="30.75" customHeight="1" x14ac:dyDescent="0.15">
      <c r="A48" s="48"/>
      <c r="B48" s="1216"/>
      <c r="C48" s="1217"/>
      <c r="D48" s="62"/>
      <c r="E48" s="1222" t="s">
        <v>15</v>
      </c>
      <c r="F48" s="1222"/>
      <c r="G48" s="1222"/>
      <c r="H48" s="1222"/>
      <c r="I48" s="1222"/>
      <c r="J48" s="1223"/>
      <c r="K48" s="63">
        <v>188</v>
      </c>
      <c r="L48" s="64">
        <v>193</v>
      </c>
      <c r="M48" s="64">
        <v>202</v>
      </c>
      <c r="N48" s="64">
        <v>187</v>
      </c>
      <c r="O48" s="65">
        <v>183</v>
      </c>
      <c r="P48" s="48"/>
      <c r="Q48" s="48"/>
      <c r="R48" s="48"/>
      <c r="S48" s="48"/>
      <c r="T48" s="48"/>
      <c r="U48" s="48"/>
    </row>
    <row r="49" spans="1:21" ht="30.75" customHeight="1" x14ac:dyDescent="0.15">
      <c r="A49" s="48"/>
      <c r="B49" s="1216"/>
      <c r="C49" s="1217"/>
      <c r="D49" s="62"/>
      <c r="E49" s="1222" t="s">
        <v>16</v>
      </c>
      <c r="F49" s="1222"/>
      <c r="G49" s="1222"/>
      <c r="H49" s="1222"/>
      <c r="I49" s="1222"/>
      <c r="J49" s="1223"/>
      <c r="K49" s="63">
        <v>22</v>
      </c>
      <c r="L49" s="64">
        <v>33</v>
      </c>
      <c r="M49" s="64">
        <v>10</v>
      </c>
      <c r="N49" s="64">
        <v>41</v>
      </c>
      <c r="O49" s="65">
        <v>38</v>
      </c>
      <c r="P49" s="48"/>
      <c r="Q49" s="48"/>
      <c r="R49" s="48"/>
      <c r="S49" s="48"/>
      <c r="T49" s="48"/>
      <c r="U49" s="48"/>
    </row>
    <row r="50" spans="1:21" ht="30.75" customHeight="1" x14ac:dyDescent="0.15">
      <c r="A50" s="48"/>
      <c r="B50" s="1216"/>
      <c r="C50" s="1217"/>
      <c r="D50" s="62"/>
      <c r="E50" s="1222" t="s">
        <v>17</v>
      </c>
      <c r="F50" s="1222"/>
      <c r="G50" s="1222"/>
      <c r="H50" s="1222"/>
      <c r="I50" s="1222"/>
      <c r="J50" s="1223"/>
      <c r="K50" s="63">
        <v>29</v>
      </c>
      <c r="L50" s="64">
        <v>28</v>
      </c>
      <c r="M50" s="64">
        <v>3</v>
      </c>
      <c r="N50" s="64">
        <v>13</v>
      </c>
      <c r="O50" s="65">
        <v>27</v>
      </c>
      <c r="P50" s="48"/>
      <c r="Q50" s="48"/>
      <c r="R50" s="48"/>
      <c r="S50" s="48"/>
      <c r="T50" s="48"/>
      <c r="U50" s="48"/>
    </row>
    <row r="51" spans="1:21" ht="30.75" customHeight="1" x14ac:dyDescent="0.15">
      <c r="A51" s="48"/>
      <c r="B51" s="1218"/>
      <c r="C51" s="1219"/>
      <c r="D51" s="66"/>
      <c r="E51" s="1222" t="s">
        <v>18</v>
      </c>
      <c r="F51" s="1222"/>
      <c r="G51" s="1222"/>
      <c r="H51" s="1222"/>
      <c r="I51" s="1222"/>
      <c r="J51" s="1223"/>
      <c r="K51" s="63" t="s">
        <v>514</v>
      </c>
      <c r="L51" s="64" t="s">
        <v>514</v>
      </c>
      <c r="M51" s="64" t="s">
        <v>514</v>
      </c>
      <c r="N51" s="64" t="s">
        <v>514</v>
      </c>
      <c r="O51" s="65" t="s">
        <v>514</v>
      </c>
      <c r="P51" s="48"/>
      <c r="Q51" s="48"/>
      <c r="R51" s="48"/>
      <c r="S51" s="48"/>
      <c r="T51" s="48"/>
      <c r="U51" s="48"/>
    </row>
    <row r="52" spans="1:21" ht="30.75" customHeight="1" x14ac:dyDescent="0.15">
      <c r="A52" s="48"/>
      <c r="B52" s="1224" t="s">
        <v>19</v>
      </c>
      <c r="C52" s="1225"/>
      <c r="D52" s="66"/>
      <c r="E52" s="1222" t="s">
        <v>20</v>
      </c>
      <c r="F52" s="1222"/>
      <c r="G52" s="1222"/>
      <c r="H52" s="1222"/>
      <c r="I52" s="1222"/>
      <c r="J52" s="1223"/>
      <c r="K52" s="63">
        <v>621</v>
      </c>
      <c r="L52" s="64">
        <v>606</v>
      </c>
      <c r="M52" s="64">
        <v>575</v>
      </c>
      <c r="N52" s="64">
        <v>559</v>
      </c>
      <c r="O52" s="65">
        <v>550</v>
      </c>
      <c r="P52" s="48"/>
      <c r="Q52" s="48"/>
      <c r="R52" s="48"/>
      <c r="S52" s="48"/>
      <c r="T52" s="48"/>
      <c r="U52" s="48"/>
    </row>
    <row r="53" spans="1:21" ht="30.75" customHeight="1" thickBot="1" x14ac:dyDescent="0.2">
      <c r="A53" s="48"/>
      <c r="B53" s="1226" t="s">
        <v>21</v>
      </c>
      <c r="C53" s="1227"/>
      <c r="D53" s="67"/>
      <c r="E53" s="1228" t="s">
        <v>22</v>
      </c>
      <c r="F53" s="1228"/>
      <c r="G53" s="1228"/>
      <c r="H53" s="1228"/>
      <c r="I53" s="1228"/>
      <c r="J53" s="1229"/>
      <c r="K53" s="68">
        <v>113</v>
      </c>
      <c r="L53" s="69">
        <v>108</v>
      </c>
      <c r="M53" s="69">
        <v>76</v>
      </c>
      <c r="N53" s="69">
        <v>81</v>
      </c>
      <c r="O53" s="70">
        <v>73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572</v>
      </c>
      <c r="P55" s="48"/>
      <c r="Q55" s="48"/>
      <c r="R55" s="48"/>
      <c r="S55" s="48"/>
      <c r="T55" s="48"/>
      <c r="U55" s="48"/>
    </row>
    <row r="56" spans="1:21" ht="31.5" customHeight="1" thickBot="1" x14ac:dyDescent="0.2">
      <c r="A56" s="48"/>
      <c r="B56" s="76"/>
      <c r="C56" s="77"/>
      <c r="D56" s="77"/>
      <c r="E56" s="78"/>
      <c r="F56" s="78"/>
      <c r="G56" s="78"/>
      <c r="H56" s="78"/>
      <c r="I56" s="78"/>
      <c r="J56" s="79" t="s">
        <v>2</v>
      </c>
      <c r="K56" s="80" t="s">
        <v>573</v>
      </c>
      <c r="L56" s="81" t="s">
        <v>574</v>
      </c>
      <c r="M56" s="81" t="s">
        <v>575</v>
      </c>
      <c r="N56" s="81" t="s">
        <v>576</v>
      </c>
      <c r="O56" s="82" t="s">
        <v>577</v>
      </c>
      <c r="P56" s="48"/>
      <c r="Q56" s="48"/>
      <c r="R56" s="48"/>
      <c r="S56" s="48"/>
      <c r="T56" s="48"/>
      <c r="U56" s="48"/>
    </row>
    <row r="57" spans="1:21" ht="31.5" customHeight="1" x14ac:dyDescent="0.15">
      <c r="B57" s="1230" t="s">
        <v>25</v>
      </c>
      <c r="C57" s="1231"/>
      <c r="D57" s="1234" t="s">
        <v>26</v>
      </c>
      <c r="E57" s="1235"/>
      <c r="F57" s="1235"/>
      <c r="G57" s="1235"/>
      <c r="H57" s="1235"/>
      <c r="I57" s="1235"/>
      <c r="J57" s="1236"/>
      <c r="K57" s="83"/>
      <c r="L57" s="84"/>
      <c r="M57" s="84"/>
      <c r="N57" s="84"/>
      <c r="O57" s="85"/>
    </row>
    <row r="58" spans="1:21" ht="31.5" customHeight="1" thickBot="1" x14ac:dyDescent="0.2">
      <c r="B58" s="1232"/>
      <c r="C58" s="1233"/>
      <c r="D58" s="1237" t="s">
        <v>27</v>
      </c>
      <c r="E58" s="1238"/>
      <c r="F58" s="1238"/>
      <c r="G58" s="1238"/>
      <c r="H58" s="1238"/>
      <c r="I58" s="1238"/>
      <c r="J58" s="123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xIECicX54VQmy0lxC3bniBYtkeevD3Er99OK9amas5SZUdGN20F+4/NgSNgd/6bUN+SqSO822g57mHg42xnJRg==" saltValue="z0YVeaThafQH0RzSAqZa9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8" scale="79"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J37"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555</v>
      </c>
      <c r="J40" s="100" t="s">
        <v>556</v>
      </c>
      <c r="K40" s="100" t="s">
        <v>557</v>
      </c>
      <c r="L40" s="100" t="s">
        <v>558</v>
      </c>
      <c r="M40" s="101" t="s">
        <v>559</v>
      </c>
    </row>
    <row r="41" spans="2:13" ht="27.75" customHeight="1" x14ac:dyDescent="0.15">
      <c r="B41" s="1240" t="s">
        <v>30</v>
      </c>
      <c r="C41" s="1241"/>
      <c r="D41" s="102"/>
      <c r="E41" s="1246" t="s">
        <v>31</v>
      </c>
      <c r="F41" s="1246"/>
      <c r="G41" s="1246"/>
      <c r="H41" s="1247"/>
      <c r="I41" s="103">
        <v>2687</v>
      </c>
      <c r="J41" s="104">
        <v>2277</v>
      </c>
      <c r="K41" s="104">
        <v>1992</v>
      </c>
      <c r="L41" s="104">
        <v>1748</v>
      </c>
      <c r="M41" s="105">
        <v>2622</v>
      </c>
    </row>
    <row r="42" spans="2:13" ht="27.75" customHeight="1" x14ac:dyDescent="0.15">
      <c r="B42" s="1242"/>
      <c r="C42" s="1243"/>
      <c r="D42" s="106"/>
      <c r="E42" s="1248" t="s">
        <v>32</v>
      </c>
      <c r="F42" s="1248"/>
      <c r="G42" s="1248"/>
      <c r="H42" s="1249"/>
      <c r="I42" s="107">
        <v>150</v>
      </c>
      <c r="J42" s="108">
        <v>107</v>
      </c>
      <c r="K42" s="108">
        <v>47</v>
      </c>
      <c r="L42" s="108">
        <v>1487</v>
      </c>
      <c r="M42" s="109">
        <v>1226</v>
      </c>
    </row>
    <row r="43" spans="2:13" ht="27.75" customHeight="1" x14ac:dyDescent="0.15">
      <c r="B43" s="1242"/>
      <c r="C43" s="1243"/>
      <c r="D43" s="106"/>
      <c r="E43" s="1248" t="s">
        <v>33</v>
      </c>
      <c r="F43" s="1248"/>
      <c r="G43" s="1248"/>
      <c r="H43" s="1249"/>
      <c r="I43" s="107">
        <v>2555</v>
      </c>
      <c r="J43" s="108">
        <v>2714</v>
      </c>
      <c r="K43" s="108">
        <v>2753</v>
      </c>
      <c r="L43" s="108">
        <v>2615</v>
      </c>
      <c r="M43" s="109">
        <v>2092</v>
      </c>
    </row>
    <row r="44" spans="2:13" ht="27.75" customHeight="1" x14ac:dyDescent="0.15">
      <c r="B44" s="1242"/>
      <c r="C44" s="1243"/>
      <c r="D44" s="106"/>
      <c r="E44" s="1248" t="s">
        <v>34</v>
      </c>
      <c r="F44" s="1248"/>
      <c r="G44" s="1248"/>
      <c r="H44" s="1249"/>
      <c r="I44" s="107">
        <v>461</v>
      </c>
      <c r="J44" s="108">
        <v>466</v>
      </c>
      <c r="K44" s="108">
        <v>480</v>
      </c>
      <c r="L44" s="108">
        <v>486</v>
      </c>
      <c r="M44" s="109">
        <v>400</v>
      </c>
    </row>
    <row r="45" spans="2:13" ht="27.75" customHeight="1" x14ac:dyDescent="0.15">
      <c r="B45" s="1242"/>
      <c r="C45" s="1243"/>
      <c r="D45" s="106"/>
      <c r="E45" s="1248" t="s">
        <v>35</v>
      </c>
      <c r="F45" s="1248"/>
      <c r="G45" s="1248"/>
      <c r="H45" s="1249"/>
      <c r="I45" s="107">
        <v>1307</v>
      </c>
      <c r="J45" s="108">
        <v>1271</v>
      </c>
      <c r="K45" s="108">
        <v>1187</v>
      </c>
      <c r="L45" s="108">
        <v>1154</v>
      </c>
      <c r="M45" s="109">
        <v>1150</v>
      </c>
    </row>
    <row r="46" spans="2:13" ht="27.75" customHeight="1" x14ac:dyDescent="0.15">
      <c r="B46" s="1242"/>
      <c r="C46" s="1243"/>
      <c r="D46" s="110"/>
      <c r="E46" s="1248" t="s">
        <v>36</v>
      </c>
      <c r="F46" s="1248"/>
      <c r="G46" s="1248"/>
      <c r="H46" s="1249"/>
      <c r="I46" s="107" t="s">
        <v>514</v>
      </c>
      <c r="J46" s="108" t="s">
        <v>514</v>
      </c>
      <c r="K46" s="108" t="s">
        <v>514</v>
      </c>
      <c r="L46" s="108" t="s">
        <v>514</v>
      </c>
      <c r="M46" s="109" t="s">
        <v>514</v>
      </c>
    </row>
    <row r="47" spans="2:13" ht="27.75" customHeight="1" x14ac:dyDescent="0.15">
      <c r="B47" s="1242"/>
      <c r="C47" s="1243"/>
      <c r="D47" s="111"/>
      <c r="E47" s="1250" t="s">
        <v>37</v>
      </c>
      <c r="F47" s="1251"/>
      <c r="G47" s="1251"/>
      <c r="H47" s="1252"/>
      <c r="I47" s="107" t="s">
        <v>514</v>
      </c>
      <c r="J47" s="108" t="s">
        <v>514</v>
      </c>
      <c r="K47" s="108" t="s">
        <v>514</v>
      </c>
      <c r="L47" s="108" t="s">
        <v>514</v>
      </c>
      <c r="M47" s="109" t="s">
        <v>514</v>
      </c>
    </row>
    <row r="48" spans="2:13" ht="27.75" customHeight="1" x14ac:dyDescent="0.15">
      <c r="B48" s="1242"/>
      <c r="C48" s="1243"/>
      <c r="D48" s="106"/>
      <c r="E48" s="1248" t="s">
        <v>38</v>
      </c>
      <c r="F48" s="1248"/>
      <c r="G48" s="1248"/>
      <c r="H48" s="1249"/>
      <c r="I48" s="107" t="s">
        <v>514</v>
      </c>
      <c r="J48" s="108" t="s">
        <v>514</v>
      </c>
      <c r="K48" s="108" t="s">
        <v>514</v>
      </c>
      <c r="L48" s="108" t="s">
        <v>514</v>
      </c>
      <c r="M48" s="109" t="s">
        <v>514</v>
      </c>
    </row>
    <row r="49" spans="2:13" ht="27.75" customHeight="1" x14ac:dyDescent="0.15">
      <c r="B49" s="1244"/>
      <c r="C49" s="1245"/>
      <c r="D49" s="106"/>
      <c r="E49" s="1248" t="s">
        <v>39</v>
      </c>
      <c r="F49" s="1248"/>
      <c r="G49" s="1248"/>
      <c r="H49" s="1249"/>
      <c r="I49" s="107" t="s">
        <v>514</v>
      </c>
      <c r="J49" s="108" t="s">
        <v>514</v>
      </c>
      <c r="K49" s="108" t="s">
        <v>514</v>
      </c>
      <c r="L49" s="108" t="s">
        <v>514</v>
      </c>
      <c r="M49" s="109" t="s">
        <v>514</v>
      </c>
    </row>
    <row r="50" spans="2:13" ht="27.75" customHeight="1" x14ac:dyDescent="0.15">
      <c r="B50" s="1253" t="s">
        <v>40</v>
      </c>
      <c r="C50" s="1254"/>
      <c r="D50" s="112"/>
      <c r="E50" s="1248" t="s">
        <v>41</v>
      </c>
      <c r="F50" s="1248"/>
      <c r="G50" s="1248"/>
      <c r="H50" s="1249"/>
      <c r="I50" s="107">
        <v>2625</v>
      </c>
      <c r="J50" s="108">
        <v>2498</v>
      </c>
      <c r="K50" s="108">
        <v>2366</v>
      </c>
      <c r="L50" s="108">
        <v>2017</v>
      </c>
      <c r="M50" s="109">
        <v>2928</v>
      </c>
    </row>
    <row r="51" spans="2:13" ht="27.75" customHeight="1" x14ac:dyDescent="0.15">
      <c r="B51" s="1242"/>
      <c r="C51" s="1243"/>
      <c r="D51" s="106"/>
      <c r="E51" s="1248" t="s">
        <v>42</v>
      </c>
      <c r="F51" s="1248"/>
      <c r="G51" s="1248"/>
      <c r="H51" s="1249"/>
      <c r="I51" s="107">
        <v>1659</v>
      </c>
      <c r="J51" s="108">
        <v>1636</v>
      </c>
      <c r="K51" s="108">
        <v>1491</v>
      </c>
      <c r="L51" s="108">
        <v>1624</v>
      </c>
      <c r="M51" s="109">
        <v>1602</v>
      </c>
    </row>
    <row r="52" spans="2:13" ht="27.75" customHeight="1" x14ac:dyDescent="0.15">
      <c r="B52" s="1244"/>
      <c r="C52" s="1245"/>
      <c r="D52" s="106"/>
      <c r="E52" s="1248" t="s">
        <v>43</v>
      </c>
      <c r="F52" s="1248"/>
      <c r="G52" s="1248"/>
      <c r="H52" s="1249"/>
      <c r="I52" s="107">
        <v>5201</v>
      </c>
      <c r="J52" s="108">
        <v>4829</v>
      </c>
      <c r="K52" s="108">
        <v>4206</v>
      </c>
      <c r="L52" s="108">
        <v>3978</v>
      </c>
      <c r="M52" s="109">
        <v>3924</v>
      </c>
    </row>
    <row r="53" spans="2:13" ht="27.75" customHeight="1" thickBot="1" x14ac:dyDescent="0.2">
      <c r="B53" s="1255" t="s">
        <v>44</v>
      </c>
      <c r="C53" s="1256"/>
      <c r="D53" s="113"/>
      <c r="E53" s="1257" t="s">
        <v>45</v>
      </c>
      <c r="F53" s="1257"/>
      <c r="G53" s="1257"/>
      <c r="H53" s="1258"/>
      <c r="I53" s="114">
        <v>-2324</v>
      </c>
      <c r="J53" s="115">
        <v>-2128</v>
      </c>
      <c r="K53" s="115">
        <v>-1603</v>
      </c>
      <c r="L53" s="115">
        <v>-130</v>
      </c>
      <c r="M53" s="116">
        <v>-963</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GbE3yggpHtOd6Y/n+mOQA9hXcjeNNljdNbP9P9rnG5mza9eK5Dr/78dKb1n+X5Wi6sQGf40rb3GNZKfx/NOeOA==" saltValue="hbeZQ4PEJqMbNFLq+0lDT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3"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10" zoomScale="60" zoomScaleNormal="60" zoomScaleSheetLayoutView="100" workbookViewId="0">
      <selection activeCell="H55" sqref="H55:H57"/>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557</v>
      </c>
      <c r="G54" s="125" t="s">
        <v>558</v>
      </c>
      <c r="H54" s="126" t="s">
        <v>559</v>
      </c>
    </row>
    <row r="55" spans="2:8" ht="52.5" customHeight="1" x14ac:dyDescent="0.15">
      <c r="B55" s="127"/>
      <c r="C55" s="1267" t="s">
        <v>48</v>
      </c>
      <c r="D55" s="1267"/>
      <c r="E55" s="1268"/>
      <c r="F55" s="128">
        <v>1782</v>
      </c>
      <c r="G55" s="128">
        <v>1678</v>
      </c>
      <c r="H55" s="129">
        <v>1594</v>
      </c>
    </row>
    <row r="56" spans="2:8" ht="52.5" customHeight="1" x14ac:dyDescent="0.15">
      <c r="B56" s="130"/>
      <c r="C56" s="1269" t="s">
        <v>49</v>
      </c>
      <c r="D56" s="1269"/>
      <c r="E56" s="1270"/>
      <c r="F56" s="131" t="s">
        <v>514</v>
      </c>
      <c r="G56" s="131" t="s">
        <v>514</v>
      </c>
      <c r="H56" s="132">
        <v>100</v>
      </c>
    </row>
    <row r="57" spans="2:8" ht="53.25" customHeight="1" x14ac:dyDescent="0.15">
      <c r="B57" s="130"/>
      <c r="C57" s="1271" t="s">
        <v>50</v>
      </c>
      <c r="D57" s="1271"/>
      <c r="E57" s="1272"/>
      <c r="F57" s="133">
        <v>662</v>
      </c>
      <c r="G57" s="133">
        <v>646</v>
      </c>
      <c r="H57" s="134">
        <v>837</v>
      </c>
    </row>
    <row r="58" spans="2:8" ht="45.75" customHeight="1" x14ac:dyDescent="0.15">
      <c r="B58" s="135"/>
      <c r="C58" s="1259" t="s">
        <v>602</v>
      </c>
      <c r="D58" s="1260"/>
      <c r="E58" s="1261"/>
      <c r="F58" s="136">
        <v>277</v>
      </c>
      <c r="G58" s="136">
        <v>278</v>
      </c>
      <c r="H58" s="137">
        <v>478</v>
      </c>
    </row>
    <row r="59" spans="2:8" ht="45.75" customHeight="1" x14ac:dyDescent="0.15">
      <c r="B59" s="135"/>
      <c r="C59" s="1259" t="s">
        <v>603</v>
      </c>
      <c r="D59" s="1260"/>
      <c r="E59" s="1261"/>
      <c r="F59" s="136">
        <v>213</v>
      </c>
      <c r="G59" s="136">
        <v>213</v>
      </c>
      <c r="H59" s="137">
        <v>213</v>
      </c>
    </row>
    <row r="60" spans="2:8" ht="45.75" customHeight="1" x14ac:dyDescent="0.15">
      <c r="B60" s="135"/>
      <c r="C60" s="1259" t="s">
        <v>604</v>
      </c>
      <c r="D60" s="1260"/>
      <c r="E60" s="1261"/>
      <c r="F60" s="136">
        <v>101</v>
      </c>
      <c r="G60" s="136">
        <v>91</v>
      </c>
      <c r="H60" s="137">
        <v>82</v>
      </c>
    </row>
    <row r="61" spans="2:8" ht="45.75" customHeight="1" x14ac:dyDescent="0.15">
      <c r="B61" s="135"/>
      <c r="C61" s="1259" t="s">
        <v>605</v>
      </c>
      <c r="D61" s="1260"/>
      <c r="E61" s="1261"/>
      <c r="F61" s="136">
        <v>74</v>
      </c>
      <c r="G61" s="136">
        <v>64</v>
      </c>
      <c r="H61" s="137">
        <v>62</v>
      </c>
    </row>
    <row r="62" spans="2:8" ht="45.75" customHeight="1" thickBot="1" x14ac:dyDescent="0.2">
      <c r="B62" s="138"/>
      <c r="C62" s="1262" t="s">
        <v>606</v>
      </c>
      <c r="D62" s="1263"/>
      <c r="E62" s="1264"/>
      <c r="F62" s="139" t="s">
        <v>607</v>
      </c>
      <c r="G62" s="139" t="s">
        <v>608</v>
      </c>
      <c r="H62" s="140">
        <v>2</v>
      </c>
    </row>
    <row r="63" spans="2:8" ht="52.5" customHeight="1" thickBot="1" x14ac:dyDescent="0.2">
      <c r="B63" s="141"/>
      <c r="C63" s="1265" t="s">
        <v>51</v>
      </c>
      <c r="D63" s="1265"/>
      <c r="E63" s="1266"/>
      <c r="F63" s="142">
        <v>2445</v>
      </c>
      <c r="G63" s="142">
        <v>2325</v>
      </c>
      <c r="H63" s="143">
        <v>2531</v>
      </c>
    </row>
    <row r="64" spans="2:8" ht="15" customHeight="1" x14ac:dyDescent="0.15"/>
  </sheetData>
  <sheetProtection algorithmName="SHA-512" hashValue="/BKP0FXRo/4bgKCrjq9iEUto8OXE71yd2ZWUNBXo5X++dbTaXSFB1G/gkALfDhJfhYYzrW9CGHHyTjkmtn5Tig==" saltValue="2pZ1qnSM/2fMTlZh1lxXQ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1"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552</v>
      </c>
      <c r="G2" s="157"/>
      <c r="H2" s="158"/>
    </row>
    <row r="3" spans="1:8" x14ac:dyDescent="0.15">
      <c r="A3" s="154" t="s">
        <v>545</v>
      </c>
      <c r="B3" s="159"/>
      <c r="C3" s="160"/>
      <c r="D3" s="161">
        <v>70324</v>
      </c>
      <c r="E3" s="162"/>
      <c r="F3" s="163">
        <v>97062</v>
      </c>
      <c r="G3" s="164"/>
      <c r="H3" s="165"/>
    </row>
    <row r="4" spans="1:8" x14ac:dyDescent="0.15">
      <c r="A4" s="166"/>
      <c r="B4" s="167"/>
      <c r="C4" s="168"/>
      <c r="D4" s="169">
        <v>39078</v>
      </c>
      <c r="E4" s="170"/>
      <c r="F4" s="171">
        <v>50112</v>
      </c>
      <c r="G4" s="172"/>
      <c r="H4" s="173"/>
    </row>
    <row r="5" spans="1:8" x14ac:dyDescent="0.15">
      <c r="A5" s="154" t="s">
        <v>547</v>
      </c>
      <c r="B5" s="159"/>
      <c r="C5" s="160"/>
      <c r="D5" s="161">
        <v>42727</v>
      </c>
      <c r="E5" s="162"/>
      <c r="F5" s="163">
        <v>106005</v>
      </c>
      <c r="G5" s="164"/>
      <c r="H5" s="165"/>
    </row>
    <row r="6" spans="1:8" x14ac:dyDescent="0.15">
      <c r="A6" s="166"/>
      <c r="B6" s="167"/>
      <c r="C6" s="168"/>
      <c r="D6" s="169">
        <v>32327</v>
      </c>
      <c r="E6" s="170"/>
      <c r="F6" s="171">
        <v>58359</v>
      </c>
      <c r="G6" s="172"/>
      <c r="H6" s="173"/>
    </row>
    <row r="7" spans="1:8" x14ac:dyDescent="0.15">
      <c r="A7" s="154" t="s">
        <v>548</v>
      </c>
      <c r="B7" s="159"/>
      <c r="C7" s="160"/>
      <c r="D7" s="161">
        <v>46435</v>
      </c>
      <c r="E7" s="162"/>
      <c r="F7" s="163">
        <v>98507</v>
      </c>
      <c r="G7" s="164"/>
      <c r="H7" s="165"/>
    </row>
    <row r="8" spans="1:8" x14ac:dyDescent="0.15">
      <c r="A8" s="166"/>
      <c r="B8" s="167"/>
      <c r="C8" s="168"/>
      <c r="D8" s="169">
        <v>25615</v>
      </c>
      <c r="E8" s="170"/>
      <c r="F8" s="171">
        <v>47567</v>
      </c>
      <c r="G8" s="172"/>
      <c r="H8" s="173"/>
    </row>
    <row r="9" spans="1:8" x14ac:dyDescent="0.15">
      <c r="A9" s="154" t="s">
        <v>549</v>
      </c>
      <c r="B9" s="159"/>
      <c r="C9" s="160"/>
      <c r="D9" s="161">
        <v>75938</v>
      </c>
      <c r="E9" s="162"/>
      <c r="F9" s="163">
        <v>113347</v>
      </c>
      <c r="G9" s="164"/>
      <c r="H9" s="165"/>
    </row>
    <row r="10" spans="1:8" x14ac:dyDescent="0.15">
      <c r="A10" s="166"/>
      <c r="B10" s="167"/>
      <c r="C10" s="168"/>
      <c r="D10" s="169">
        <v>34046</v>
      </c>
      <c r="E10" s="170"/>
      <c r="F10" s="171">
        <v>58728</v>
      </c>
      <c r="G10" s="172"/>
      <c r="H10" s="173"/>
    </row>
    <row r="11" spans="1:8" x14ac:dyDescent="0.15">
      <c r="A11" s="154" t="s">
        <v>550</v>
      </c>
      <c r="B11" s="159"/>
      <c r="C11" s="160"/>
      <c r="D11" s="161">
        <v>202227</v>
      </c>
      <c r="E11" s="162"/>
      <c r="F11" s="163">
        <v>120302</v>
      </c>
      <c r="G11" s="164"/>
      <c r="H11" s="165"/>
    </row>
    <row r="12" spans="1:8" x14ac:dyDescent="0.15">
      <c r="A12" s="166"/>
      <c r="B12" s="167"/>
      <c r="C12" s="174"/>
      <c r="D12" s="169">
        <v>78265</v>
      </c>
      <c r="E12" s="170"/>
      <c r="F12" s="171">
        <v>59328</v>
      </c>
      <c r="G12" s="172"/>
      <c r="H12" s="173"/>
    </row>
    <row r="13" spans="1:8" x14ac:dyDescent="0.15">
      <c r="A13" s="154"/>
      <c r="B13" s="159"/>
      <c r="C13" s="175"/>
      <c r="D13" s="176">
        <v>87530</v>
      </c>
      <c r="E13" s="177"/>
      <c r="F13" s="178">
        <v>107045</v>
      </c>
      <c r="G13" s="179"/>
      <c r="H13" s="165"/>
    </row>
    <row r="14" spans="1:8" x14ac:dyDescent="0.15">
      <c r="A14" s="166"/>
      <c r="B14" s="167"/>
      <c r="C14" s="168"/>
      <c r="D14" s="169">
        <v>41866</v>
      </c>
      <c r="E14" s="170"/>
      <c r="F14" s="171">
        <v>54819</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8.74</v>
      </c>
      <c r="C19" s="180">
        <f>ROUND(VALUE(SUBSTITUTE(実質収支比率等に係る経年分析!G$48,"▲","-")),2)</f>
        <v>7.62</v>
      </c>
      <c r="D19" s="180">
        <f>ROUND(VALUE(SUBSTITUTE(実質収支比率等に係る経年分析!H$48,"▲","-")),2)</f>
        <v>7.33</v>
      </c>
      <c r="E19" s="180">
        <f>ROUND(VALUE(SUBSTITUTE(実質収支比率等に係る経年分析!I$48,"▲","-")),2)</f>
        <v>9.34</v>
      </c>
      <c r="F19" s="180">
        <f>ROUND(VALUE(SUBSTITUTE(実質収支比率等に係る経年分析!J$48,"▲","-")),2)</f>
        <v>8.35</v>
      </c>
    </row>
    <row r="20" spans="1:11" x14ac:dyDescent="0.15">
      <c r="A20" s="180" t="s">
        <v>55</v>
      </c>
      <c r="B20" s="180">
        <f>ROUND(VALUE(SUBSTITUTE(実質収支比率等に係る経年分析!F$47,"▲","-")),2)</f>
        <v>30.02</v>
      </c>
      <c r="C20" s="180">
        <f>ROUND(VALUE(SUBSTITUTE(実質収支比率等に係る経年分析!G$47,"▲","-")),2)</f>
        <v>30.71</v>
      </c>
      <c r="D20" s="180">
        <f>ROUND(VALUE(SUBSTITUTE(実質収支比率等に係る経年分析!H$47,"▲","-")),2)</f>
        <v>35.39</v>
      </c>
      <c r="E20" s="180">
        <f>ROUND(VALUE(SUBSTITUTE(実質収支比率等に係る経年分析!I$47,"▲","-")),2)</f>
        <v>32.86</v>
      </c>
      <c r="F20" s="180">
        <f>ROUND(VALUE(SUBSTITUTE(実質収支比率等に係る経年分析!J$47,"▲","-")),2)</f>
        <v>30.04</v>
      </c>
    </row>
    <row r="21" spans="1:11" x14ac:dyDescent="0.15">
      <c r="A21" s="180" t="s">
        <v>56</v>
      </c>
      <c r="B21" s="180">
        <f>IF(ISNUMBER(VALUE(SUBSTITUTE(実質収支比率等に係る経年分析!F$49,"▲","-"))),ROUND(VALUE(SUBSTITUTE(実質収支比率等に係る経年分析!F$49,"▲","-")),2),NA())</f>
        <v>0.94</v>
      </c>
      <c r="C21" s="180">
        <f>IF(ISNUMBER(VALUE(SUBSTITUTE(実質収支比率等に係る経年分析!G$49,"▲","-"))),ROUND(VALUE(SUBSTITUTE(実質収支比率等に係る経年分析!G$49,"▲","-")),2),NA())</f>
        <v>-0.12</v>
      </c>
      <c r="D21" s="180">
        <f>IF(ISNUMBER(VALUE(SUBSTITUTE(実質収支比率等に係る経年分析!H$49,"▲","-"))),ROUND(VALUE(SUBSTITUTE(実質収支比率等に係る経年分析!H$49,"▲","-")),2),NA())</f>
        <v>5.13</v>
      </c>
      <c r="E21" s="180">
        <f>IF(ISNUMBER(VALUE(SUBSTITUTE(実質収支比率等に係る経年分析!I$49,"▲","-"))),ROUND(VALUE(SUBSTITUTE(実質収支比率等に係る経年分析!I$49,"▲","-")),2),NA())</f>
        <v>0.08</v>
      </c>
      <c r="F21" s="180">
        <f>IF(ISNUMBER(VALUE(SUBSTITUTE(実質収支比率等に係る経年分析!J$49,"▲","-"))),ROUND(VALUE(SUBSTITUTE(実質収支比率等に係る経年分析!J$49,"▲","-")),2),NA())</f>
        <v>-2.23</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芳賀町農業集落排水事業特別会計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0.2</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0.32</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0.21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0.04</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芳賀町公共下水道事業特別会計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0.37</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0.28999999999999998</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0.16</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0.35</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0.04</v>
      </c>
    </row>
    <row r="31" spans="1:11" x14ac:dyDescent="0.15">
      <c r="A31" s="181" t="str">
        <f>IF(連結実質赤字比率に係る赤字・黒字の構成分析!C$39="",NA(),連結実質赤字比率に係る赤字・黒字の構成分析!C$39)</f>
        <v>芳賀町後期高齢者医療特別会計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0.09</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0.09</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0.09</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0.08</v>
      </c>
    </row>
    <row r="32" spans="1:11" x14ac:dyDescent="0.15">
      <c r="A32" s="181" t="str">
        <f>IF(連結実質赤字比率に係る赤字・黒字の構成分析!C$38="",NA(),連結実質赤字比率に係る赤字・黒字の構成分析!C$38)</f>
        <v>芳賀工業団地排水処理センター特別会計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7.0000000000000007E-2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0.06</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0.11</v>
      </c>
    </row>
    <row r="33" spans="1:16" x14ac:dyDescent="0.15">
      <c r="A33" s="181" t="str">
        <f>IF(連結実質赤字比率に係る赤字・黒字の構成分析!C$37="",NA(),連結実質赤字比率に係る赤字・黒字の構成分析!C$37)</f>
        <v>芳賀町宅地造成事業特別会計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0.56999999999999995</v>
      </c>
    </row>
    <row r="34" spans="1:16" x14ac:dyDescent="0.15">
      <c r="A34" s="181" t="str">
        <f>IF(連結実質赤字比率に係る赤字・黒字の構成分析!C$36="",NA(),連結実質赤字比率に係る赤字・黒字の構成分析!C$36)</f>
        <v>芳賀町国民健康保険特別会計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3.37</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2.96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1.23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1.35</v>
      </c>
    </row>
    <row r="35" spans="1:16" x14ac:dyDescent="0.15">
      <c r="A35" s="181" t="str">
        <f>IF(連結実質赤字比率に係る赤字・黒字の構成分析!C$35="",NA(),連結実質赤字比率に係る赤字・黒字の構成分析!C$35)</f>
        <v>芳賀町介護保険特別会計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1.32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1.03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0.97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1.51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2.71</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8.6300000000000008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7.53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7.41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9.2100000000000009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8.24</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621</v>
      </c>
      <c r="E42" s="182"/>
      <c r="F42" s="182"/>
      <c r="G42" s="182">
        <f>'実質公債費比率（分子）の構造'!L$52</f>
        <v>606</v>
      </c>
      <c r="H42" s="182"/>
      <c r="I42" s="182"/>
      <c r="J42" s="182">
        <f>'実質公債費比率（分子）の構造'!M$52</f>
        <v>575</v>
      </c>
      <c r="K42" s="182"/>
      <c r="L42" s="182"/>
      <c r="M42" s="182">
        <f>'実質公債費比率（分子）の構造'!N$52</f>
        <v>559</v>
      </c>
      <c r="N42" s="182"/>
      <c r="O42" s="182"/>
      <c r="P42" s="182">
        <f>'実質公債費比率（分子）の構造'!O$52</f>
        <v>550</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29</v>
      </c>
      <c r="C44" s="182"/>
      <c r="D44" s="182"/>
      <c r="E44" s="182">
        <f>'実質公債費比率（分子）の構造'!L$50</f>
        <v>28</v>
      </c>
      <c r="F44" s="182"/>
      <c r="G44" s="182"/>
      <c r="H44" s="182">
        <f>'実質公債費比率（分子）の構造'!M$50</f>
        <v>3</v>
      </c>
      <c r="I44" s="182"/>
      <c r="J44" s="182"/>
      <c r="K44" s="182">
        <f>'実質公債費比率（分子）の構造'!N$50</f>
        <v>13</v>
      </c>
      <c r="L44" s="182"/>
      <c r="M44" s="182"/>
      <c r="N44" s="182">
        <f>'実質公債費比率（分子）の構造'!O$50</f>
        <v>27</v>
      </c>
      <c r="O44" s="182"/>
      <c r="P44" s="182"/>
    </row>
    <row r="45" spans="1:16" x14ac:dyDescent="0.15">
      <c r="A45" s="182" t="s">
        <v>66</v>
      </c>
      <c r="B45" s="182">
        <f>'実質公債費比率（分子）の構造'!K$49</f>
        <v>22</v>
      </c>
      <c r="C45" s="182"/>
      <c r="D45" s="182"/>
      <c r="E45" s="182">
        <f>'実質公債費比率（分子）の構造'!L$49</f>
        <v>33</v>
      </c>
      <c r="F45" s="182"/>
      <c r="G45" s="182"/>
      <c r="H45" s="182">
        <f>'実質公債費比率（分子）の構造'!M$49</f>
        <v>10</v>
      </c>
      <c r="I45" s="182"/>
      <c r="J45" s="182"/>
      <c r="K45" s="182">
        <f>'実質公債費比率（分子）の構造'!N$49</f>
        <v>41</v>
      </c>
      <c r="L45" s="182"/>
      <c r="M45" s="182"/>
      <c r="N45" s="182">
        <f>'実質公債費比率（分子）の構造'!O$49</f>
        <v>38</v>
      </c>
      <c r="O45" s="182"/>
      <c r="P45" s="182"/>
    </row>
    <row r="46" spans="1:16" x14ac:dyDescent="0.15">
      <c r="A46" s="182" t="s">
        <v>67</v>
      </c>
      <c r="B46" s="182">
        <f>'実質公債費比率（分子）の構造'!K$48</f>
        <v>188</v>
      </c>
      <c r="C46" s="182"/>
      <c r="D46" s="182"/>
      <c r="E46" s="182">
        <f>'実質公債費比率（分子）の構造'!L$48</f>
        <v>193</v>
      </c>
      <c r="F46" s="182"/>
      <c r="G46" s="182"/>
      <c r="H46" s="182">
        <f>'実質公債費比率（分子）の構造'!M$48</f>
        <v>202</v>
      </c>
      <c r="I46" s="182"/>
      <c r="J46" s="182"/>
      <c r="K46" s="182">
        <f>'実質公債費比率（分子）の構造'!N$48</f>
        <v>187</v>
      </c>
      <c r="L46" s="182"/>
      <c r="M46" s="182"/>
      <c r="N46" s="182">
        <f>'実質公債費比率（分子）の構造'!O$48</f>
        <v>183</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495</v>
      </c>
      <c r="C49" s="182"/>
      <c r="D49" s="182"/>
      <c r="E49" s="182">
        <f>'実質公債費比率（分子）の構造'!L$45</f>
        <v>460</v>
      </c>
      <c r="F49" s="182"/>
      <c r="G49" s="182"/>
      <c r="H49" s="182">
        <f>'実質公債費比率（分子）の構造'!M$45</f>
        <v>436</v>
      </c>
      <c r="I49" s="182"/>
      <c r="J49" s="182"/>
      <c r="K49" s="182">
        <f>'実質公債費比率（分子）の構造'!N$45</f>
        <v>399</v>
      </c>
      <c r="L49" s="182"/>
      <c r="M49" s="182"/>
      <c r="N49" s="182">
        <f>'実質公債費比率（分子）の構造'!O$45</f>
        <v>375</v>
      </c>
      <c r="O49" s="182"/>
      <c r="P49" s="182"/>
    </row>
    <row r="50" spans="1:16" x14ac:dyDescent="0.15">
      <c r="A50" s="182" t="s">
        <v>71</v>
      </c>
      <c r="B50" s="182" t="e">
        <f>NA()</f>
        <v>#N/A</v>
      </c>
      <c r="C50" s="182">
        <f>IF(ISNUMBER('実質公債費比率（分子）の構造'!K$53),'実質公債費比率（分子）の構造'!K$53,NA())</f>
        <v>113</v>
      </c>
      <c r="D50" s="182" t="e">
        <f>NA()</f>
        <v>#N/A</v>
      </c>
      <c r="E50" s="182" t="e">
        <f>NA()</f>
        <v>#N/A</v>
      </c>
      <c r="F50" s="182">
        <f>IF(ISNUMBER('実質公債費比率（分子）の構造'!L$53),'実質公債費比率（分子）の構造'!L$53,NA())</f>
        <v>108</v>
      </c>
      <c r="G50" s="182" t="e">
        <f>NA()</f>
        <v>#N/A</v>
      </c>
      <c r="H50" s="182" t="e">
        <f>NA()</f>
        <v>#N/A</v>
      </c>
      <c r="I50" s="182">
        <f>IF(ISNUMBER('実質公債費比率（分子）の構造'!M$53),'実質公債費比率（分子）の構造'!M$53,NA())</f>
        <v>76</v>
      </c>
      <c r="J50" s="182" t="e">
        <f>NA()</f>
        <v>#N/A</v>
      </c>
      <c r="K50" s="182" t="e">
        <f>NA()</f>
        <v>#N/A</v>
      </c>
      <c r="L50" s="182">
        <f>IF(ISNUMBER('実質公債費比率（分子）の構造'!N$53),'実質公債費比率（分子）の構造'!N$53,NA())</f>
        <v>81</v>
      </c>
      <c r="M50" s="182" t="e">
        <f>NA()</f>
        <v>#N/A</v>
      </c>
      <c r="N50" s="182" t="e">
        <f>NA()</f>
        <v>#N/A</v>
      </c>
      <c r="O50" s="182">
        <f>IF(ISNUMBER('実質公債費比率（分子）の構造'!O$53),'実質公債費比率（分子）の構造'!O$53,NA())</f>
        <v>73</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5201</v>
      </c>
      <c r="E56" s="181"/>
      <c r="F56" s="181"/>
      <c r="G56" s="181">
        <f>'将来負担比率（分子）の構造'!J$52</f>
        <v>4829</v>
      </c>
      <c r="H56" s="181"/>
      <c r="I56" s="181"/>
      <c r="J56" s="181">
        <f>'将来負担比率（分子）の構造'!K$52</f>
        <v>4206</v>
      </c>
      <c r="K56" s="181"/>
      <c r="L56" s="181"/>
      <c r="M56" s="181">
        <f>'将来負担比率（分子）の構造'!L$52</f>
        <v>3978</v>
      </c>
      <c r="N56" s="181"/>
      <c r="O56" s="181"/>
      <c r="P56" s="181">
        <f>'将来負担比率（分子）の構造'!M$52</f>
        <v>3924</v>
      </c>
    </row>
    <row r="57" spans="1:16" x14ac:dyDescent="0.15">
      <c r="A57" s="181" t="s">
        <v>42</v>
      </c>
      <c r="B57" s="181"/>
      <c r="C57" s="181"/>
      <c r="D57" s="181">
        <f>'将来負担比率（分子）の構造'!I$51</f>
        <v>1659</v>
      </c>
      <c r="E57" s="181"/>
      <c r="F57" s="181"/>
      <c r="G57" s="181">
        <f>'将来負担比率（分子）の構造'!J$51</f>
        <v>1636</v>
      </c>
      <c r="H57" s="181"/>
      <c r="I57" s="181"/>
      <c r="J57" s="181">
        <f>'将来負担比率（分子）の構造'!K$51</f>
        <v>1491</v>
      </c>
      <c r="K57" s="181"/>
      <c r="L57" s="181"/>
      <c r="M57" s="181">
        <f>'将来負担比率（分子）の構造'!L$51</f>
        <v>1624</v>
      </c>
      <c r="N57" s="181"/>
      <c r="O57" s="181"/>
      <c r="P57" s="181">
        <f>'将来負担比率（分子）の構造'!M$51</f>
        <v>1602</v>
      </c>
    </row>
    <row r="58" spans="1:16" x14ac:dyDescent="0.15">
      <c r="A58" s="181" t="s">
        <v>41</v>
      </c>
      <c r="B58" s="181"/>
      <c r="C58" s="181"/>
      <c r="D58" s="181">
        <f>'将来負担比率（分子）の構造'!I$50</f>
        <v>2625</v>
      </c>
      <c r="E58" s="181"/>
      <c r="F58" s="181"/>
      <c r="G58" s="181">
        <f>'将来負担比率（分子）の構造'!J$50</f>
        <v>2498</v>
      </c>
      <c r="H58" s="181"/>
      <c r="I58" s="181"/>
      <c r="J58" s="181">
        <f>'将来負担比率（分子）の構造'!K$50</f>
        <v>2366</v>
      </c>
      <c r="K58" s="181"/>
      <c r="L58" s="181"/>
      <c r="M58" s="181">
        <f>'将来負担比率（分子）の構造'!L$50</f>
        <v>2017</v>
      </c>
      <c r="N58" s="181"/>
      <c r="O58" s="181"/>
      <c r="P58" s="181">
        <f>'将来負担比率（分子）の構造'!M$50</f>
        <v>2928</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1307</v>
      </c>
      <c r="C62" s="181"/>
      <c r="D62" s="181"/>
      <c r="E62" s="181">
        <f>'将来負担比率（分子）の構造'!J$45</f>
        <v>1271</v>
      </c>
      <c r="F62" s="181"/>
      <c r="G62" s="181"/>
      <c r="H62" s="181">
        <f>'将来負担比率（分子）の構造'!K$45</f>
        <v>1187</v>
      </c>
      <c r="I62" s="181"/>
      <c r="J62" s="181"/>
      <c r="K62" s="181">
        <f>'将来負担比率（分子）の構造'!L$45</f>
        <v>1154</v>
      </c>
      <c r="L62" s="181"/>
      <c r="M62" s="181"/>
      <c r="N62" s="181">
        <f>'将来負担比率（分子）の構造'!M$45</f>
        <v>1150</v>
      </c>
      <c r="O62" s="181"/>
      <c r="P62" s="181"/>
    </row>
    <row r="63" spans="1:16" x14ac:dyDescent="0.15">
      <c r="A63" s="181" t="s">
        <v>34</v>
      </c>
      <c r="B63" s="181">
        <f>'将来負担比率（分子）の構造'!I$44</f>
        <v>461</v>
      </c>
      <c r="C63" s="181"/>
      <c r="D63" s="181"/>
      <c r="E63" s="181">
        <f>'将来負担比率（分子）の構造'!J$44</f>
        <v>466</v>
      </c>
      <c r="F63" s="181"/>
      <c r="G63" s="181"/>
      <c r="H63" s="181">
        <f>'将来負担比率（分子）の構造'!K$44</f>
        <v>480</v>
      </c>
      <c r="I63" s="181"/>
      <c r="J63" s="181"/>
      <c r="K63" s="181">
        <f>'将来負担比率（分子）の構造'!L$44</f>
        <v>486</v>
      </c>
      <c r="L63" s="181"/>
      <c r="M63" s="181"/>
      <c r="N63" s="181">
        <f>'将来負担比率（分子）の構造'!M$44</f>
        <v>400</v>
      </c>
      <c r="O63" s="181"/>
      <c r="P63" s="181"/>
    </row>
    <row r="64" spans="1:16" x14ac:dyDescent="0.15">
      <c r="A64" s="181" t="s">
        <v>33</v>
      </c>
      <c r="B64" s="181">
        <f>'将来負担比率（分子）の構造'!I$43</f>
        <v>2555</v>
      </c>
      <c r="C64" s="181"/>
      <c r="D64" s="181"/>
      <c r="E64" s="181">
        <f>'将来負担比率（分子）の構造'!J$43</f>
        <v>2714</v>
      </c>
      <c r="F64" s="181"/>
      <c r="G64" s="181"/>
      <c r="H64" s="181">
        <f>'将来負担比率（分子）の構造'!K$43</f>
        <v>2753</v>
      </c>
      <c r="I64" s="181"/>
      <c r="J64" s="181"/>
      <c r="K64" s="181">
        <f>'将来負担比率（分子）の構造'!L$43</f>
        <v>2615</v>
      </c>
      <c r="L64" s="181"/>
      <c r="M64" s="181"/>
      <c r="N64" s="181">
        <f>'将来負担比率（分子）の構造'!M$43</f>
        <v>2092</v>
      </c>
      <c r="O64" s="181"/>
      <c r="P64" s="181"/>
    </row>
    <row r="65" spans="1:16" x14ac:dyDescent="0.15">
      <c r="A65" s="181" t="s">
        <v>32</v>
      </c>
      <c r="B65" s="181">
        <f>'将来負担比率（分子）の構造'!I$42</f>
        <v>150</v>
      </c>
      <c r="C65" s="181"/>
      <c r="D65" s="181"/>
      <c r="E65" s="181">
        <f>'将来負担比率（分子）の構造'!J$42</f>
        <v>107</v>
      </c>
      <c r="F65" s="181"/>
      <c r="G65" s="181"/>
      <c r="H65" s="181">
        <f>'将来負担比率（分子）の構造'!K$42</f>
        <v>47</v>
      </c>
      <c r="I65" s="181"/>
      <c r="J65" s="181"/>
      <c r="K65" s="181">
        <f>'将来負担比率（分子）の構造'!L$42</f>
        <v>1487</v>
      </c>
      <c r="L65" s="181"/>
      <c r="M65" s="181"/>
      <c r="N65" s="181">
        <f>'将来負担比率（分子）の構造'!M$42</f>
        <v>1226</v>
      </c>
      <c r="O65" s="181"/>
      <c r="P65" s="181"/>
    </row>
    <row r="66" spans="1:16" x14ac:dyDescent="0.15">
      <c r="A66" s="181" t="s">
        <v>31</v>
      </c>
      <c r="B66" s="181">
        <f>'将来負担比率（分子）の構造'!I$41</f>
        <v>2687</v>
      </c>
      <c r="C66" s="181"/>
      <c r="D66" s="181"/>
      <c r="E66" s="181">
        <f>'将来負担比率（分子）の構造'!J$41</f>
        <v>2277</v>
      </c>
      <c r="F66" s="181"/>
      <c r="G66" s="181"/>
      <c r="H66" s="181">
        <f>'将来負担比率（分子）の構造'!K$41</f>
        <v>1992</v>
      </c>
      <c r="I66" s="181"/>
      <c r="J66" s="181"/>
      <c r="K66" s="181">
        <f>'将来負担比率（分子）の構造'!L$41</f>
        <v>1748</v>
      </c>
      <c r="L66" s="181"/>
      <c r="M66" s="181"/>
      <c r="N66" s="181">
        <f>'将来負担比率（分子）の構造'!M$41</f>
        <v>2622</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1782</v>
      </c>
      <c r="C72" s="185">
        <f>基金残高に係る経年分析!G55</f>
        <v>1678</v>
      </c>
      <c r="D72" s="185">
        <f>基金残高に係る経年分析!H55</f>
        <v>1594</v>
      </c>
    </row>
    <row r="73" spans="1:16" x14ac:dyDescent="0.15">
      <c r="A73" s="184" t="s">
        <v>78</v>
      </c>
      <c r="B73" s="185" t="str">
        <f>基金残高に係る経年分析!F56</f>
        <v>-</v>
      </c>
      <c r="C73" s="185" t="str">
        <f>基金残高に係る経年分析!G56</f>
        <v>-</v>
      </c>
      <c r="D73" s="185">
        <f>基金残高に係る経年分析!H56</f>
        <v>100</v>
      </c>
    </row>
    <row r="74" spans="1:16" x14ac:dyDescent="0.15">
      <c r="A74" s="184" t="s">
        <v>79</v>
      </c>
      <c r="B74" s="185">
        <f>基金残高に係る経年分析!F57</f>
        <v>662</v>
      </c>
      <c r="C74" s="185">
        <f>基金残高に係る経年分析!G57</f>
        <v>646</v>
      </c>
      <c r="D74" s="185">
        <f>基金残高に係る経年分析!H57</f>
        <v>837</v>
      </c>
    </row>
  </sheetData>
  <sheetProtection algorithmName="SHA-512" hashValue="fSl+PArZOSNdwvf8B7kqSFYSVj3zlJAgBQMdU43HutG95tfJ02p54KskYS2v08vo6R2F/W2dDZiZhfn9a/yW+A==" saltValue="twRQxDLypjArBPOn8JrSa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213</v>
      </c>
      <c r="DI1" s="624"/>
      <c r="DJ1" s="624"/>
      <c r="DK1" s="624"/>
      <c r="DL1" s="624"/>
      <c r="DM1" s="624"/>
      <c r="DN1" s="625"/>
      <c r="DO1" s="226"/>
      <c r="DP1" s="623" t="s">
        <v>214</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6" t="s">
        <v>216</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217</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218</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15">
      <c r="B4" s="626" t="s">
        <v>1</v>
      </c>
      <c r="C4" s="627"/>
      <c r="D4" s="627"/>
      <c r="E4" s="627"/>
      <c r="F4" s="627"/>
      <c r="G4" s="627"/>
      <c r="H4" s="627"/>
      <c r="I4" s="627"/>
      <c r="J4" s="627"/>
      <c r="K4" s="627"/>
      <c r="L4" s="627"/>
      <c r="M4" s="627"/>
      <c r="N4" s="627"/>
      <c r="O4" s="627"/>
      <c r="P4" s="627"/>
      <c r="Q4" s="628"/>
      <c r="R4" s="626" t="s">
        <v>219</v>
      </c>
      <c r="S4" s="627"/>
      <c r="T4" s="627"/>
      <c r="U4" s="627"/>
      <c r="V4" s="627"/>
      <c r="W4" s="627"/>
      <c r="X4" s="627"/>
      <c r="Y4" s="628"/>
      <c r="Z4" s="626" t="s">
        <v>220</v>
      </c>
      <c r="AA4" s="627"/>
      <c r="AB4" s="627"/>
      <c r="AC4" s="628"/>
      <c r="AD4" s="626" t="s">
        <v>221</v>
      </c>
      <c r="AE4" s="627"/>
      <c r="AF4" s="627"/>
      <c r="AG4" s="627"/>
      <c r="AH4" s="627"/>
      <c r="AI4" s="627"/>
      <c r="AJ4" s="627"/>
      <c r="AK4" s="628"/>
      <c r="AL4" s="626" t="s">
        <v>220</v>
      </c>
      <c r="AM4" s="627"/>
      <c r="AN4" s="627"/>
      <c r="AO4" s="628"/>
      <c r="AP4" s="632" t="s">
        <v>222</v>
      </c>
      <c r="AQ4" s="632"/>
      <c r="AR4" s="632"/>
      <c r="AS4" s="632"/>
      <c r="AT4" s="632"/>
      <c r="AU4" s="632"/>
      <c r="AV4" s="632"/>
      <c r="AW4" s="632"/>
      <c r="AX4" s="632"/>
      <c r="AY4" s="632"/>
      <c r="AZ4" s="632"/>
      <c r="BA4" s="632"/>
      <c r="BB4" s="632"/>
      <c r="BC4" s="632"/>
      <c r="BD4" s="632"/>
      <c r="BE4" s="632"/>
      <c r="BF4" s="632"/>
      <c r="BG4" s="632" t="s">
        <v>223</v>
      </c>
      <c r="BH4" s="632"/>
      <c r="BI4" s="632"/>
      <c r="BJ4" s="632"/>
      <c r="BK4" s="632"/>
      <c r="BL4" s="632"/>
      <c r="BM4" s="632"/>
      <c r="BN4" s="632"/>
      <c r="BO4" s="632" t="s">
        <v>220</v>
      </c>
      <c r="BP4" s="632"/>
      <c r="BQ4" s="632"/>
      <c r="BR4" s="632"/>
      <c r="BS4" s="632" t="s">
        <v>224</v>
      </c>
      <c r="BT4" s="632"/>
      <c r="BU4" s="632"/>
      <c r="BV4" s="632"/>
      <c r="BW4" s="632"/>
      <c r="BX4" s="632"/>
      <c r="BY4" s="632"/>
      <c r="BZ4" s="632"/>
      <c r="CA4" s="632"/>
      <c r="CB4" s="632"/>
      <c r="CD4" s="629" t="s">
        <v>225</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15">
      <c r="B5" s="633" t="s">
        <v>226</v>
      </c>
      <c r="C5" s="634"/>
      <c r="D5" s="634"/>
      <c r="E5" s="634"/>
      <c r="F5" s="634"/>
      <c r="G5" s="634"/>
      <c r="H5" s="634"/>
      <c r="I5" s="634"/>
      <c r="J5" s="634"/>
      <c r="K5" s="634"/>
      <c r="L5" s="634"/>
      <c r="M5" s="634"/>
      <c r="N5" s="634"/>
      <c r="O5" s="634"/>
      <c r="P5" s="634"/>
      <c r="Q5" s="635"/>
      <c r="R5" s="636">
        <v>4665124</v>
      </c>
      <c r="S5" s="637"/>
      <c r="T5" s="637"/>
      <c r="U5" s="637"/>
      <c r="V5" s="637"/>
      <c r="W5" s="637"/>
      <c r="X5" s="637"/>
      <c r="Y5" s="638"/>
      <c r="Z5" s="639">
        <v>36.799999999999997</v>
      </c>
      <c r="AA5" s="639"/>
      <c r="AB5" s="639"/>
      <c r="AC5" s="639"/>
      <c r="AD5" s="640">
        <v>4476259</v>
      </c>
      <c r="AE5" s="640"/>
      <c r="AF5" s="640"/>
      <c r="AG5" s="640"/>
      <c r="AH5" s="640"/>
      <c r="AI5" s="640"/>
      <c r="AJ5" s="640"/>
      <c r="AK5" s="640"/>
      <c r="AL5" s="641">
        <v>85</v>
      </c>
      <c r="AM5" s="642"/>
      <c r="AN5" s="642"/>
      <c r="AO5" s="643"/>
      <c r="AP5" s="633" t="s">
        <v>227</v>
      </c>
      <c r="AQ5" s="634"/>
      <c r="AR5" s="634"/>
      <c r="AS5" s="634"/>
      <c r="AT5" s="634"/>
      <c r="AU5" s="634"/>
      <c r="AV5" s="634"/>
      <c r="AW5" s="634"/>
      <c r="AX5" s="634"/>
      <c r="AY5" s="634"/>
      <c r="AZ5" s="634"/>
      <c r="BA5" s="634"/>
      <c r="BB5" s="634"/>
      <c r="BC5" s="634"/>
      <c r="BD5" s="634"/>
      <c r="BE5" s="634"/>
      <c r="BF5" s="635"/>
      <c r="BG5" s="647">
        <v>4472161</v>
      </c>
      <c r="BH5" s="648"/>
      <c r="BI5" s="648"/>
      <c r="BJ5" s="648"/>
      <c r="BK5" s="648"/>
      <c r="BL5" s="648"/>
      <c r="BM5" s="648"/>
      <c r="BN5" s="649"/>
      <c r="BO5" s="650">
        <v>95.9</v>
      </c>
      <c r="BP5" s="650"/>
      <c r="BQ5" s="650"/>
      <c r="BR5" s="650"/>
      <c r="BS5" s="651">
        <v>95568</v>
      </c>
      <c r="BT5" s="651"/>
      <c r="BU5" s="651"/>
      <c r="BV5" s="651"/>
      <c r="BW5" s="651"/>
      <c r="BX5" s="651"/>
      <c r="BY5" s="651"/>
      <c r="BZ5" s="651"/>
      <c r="CA5" s="651"/>
      <c r="CB5" s="655"/>
      <c r="CD5" s="629" t="s">
        <v>222</v>
      </c>
      <c r="CE5" s="630"/>
      <c r="CF5" s="630"/>
      <c r="CG5" s="630"/>
      <c r="CH5" s="630"/>
      <c r="CI5" s="630"/>
      <c r="CJ5" s="630"/>
      <c r="CK5" s="630"/>
      <c r="CL5" s="630"/>
      <c r="CM5" s="630"/>
      <c r="CN5" s="630"/>
      <c r="CO5" s="630"/>
      <c r="CP5" s="630"/>
      <c r="CQ5" s="631"/>
      <c r="CR5" s="629" t="s">
        <v>228</v>
      </c>
      <c r="CS5" s="630"/>
      <c r="CT5" s="630"/>
      <c r="CU5" s="630"/>
      <c r="CV5" s="630"/>
      <c r="CW5" s="630"/>
      <c r="CX5" s="630"/>
      <c r="CY5" s="631"/>
      <c r="CZ5" s="629" t="s">
        <v>220</v>
      </c>
      <c r="DA5" s="630"/>
      <c r="DB5" s="630"/>
      <c r="DC5" s="631"/>
      <c r="DD5" s="629" t="s">
        <v>229</v>
      </c>
      <c r="DE5" s="630"/>
      <c r="DF5" s="630"/>
      <c r="DG5" s="630"/>
      <c r="DH5" s="630"/>
      <c r="DI5" s="630"/>
      <c r="DJ5" s="630"/>
      <c r="DK5" s="630"/>
      <c r="DL5" s="630"/>
      <c r="DM5" s="630"/>
      <c r="DN5" s="630"/>
      <c r="DO5" s="630"/>
      <c r="DP5" s="631"/>
      <c r="DQ5" s="629" t="s">
        <v>230</v>
      </c>
      <c r="DR5" s="630"/>
      <c r="DS5" s="630"/>
      <c r="DT5" s="630"/>
      <c r="DU5" s="630"/>
      <c r="DV5" s="630"/>
      <c r="DW5" s="630"/>
      <c r="DX5" s="630"/>
      <c r="DY5" s="630"/>
      <c r="DZ5" s="630"/>
      <c r="EA5" s="630"/>
      <c r="EB5" s="630"/>
      <c r="EC5" s="631"/>
    </row>
    <row r="6" spans="2:143" ht="11.25" customHeight="1" x14ac:dyDescent="0.15">
      <c r="B6" s="644" t="s">
        <v>231</v>
      </c>
      <c r="C6" s="645"/>
      <c r="D6" s="645"/>
      <c r="E6" s="645"/>
      <c r="F6" s="645"/>
      <c r="G6" s="645"/>
      <c r="H6" s="645"/>
      <c r="I6" s="645"/>
      <c r="J6" s="645"/>
      <c r="K6" s="645"/>
      <c r="L6" s="645"/>
      <c r="M6" s="645"/>
      <c r="N6" s="645"/>
      <c r="O6" s="645"/>
      <c r="P6" s="645"/>
      <c r="Q6" s="646"/>
      <c r="R6" s="647">
        <v>137218</v>
      </c>
      <c r="S6" s="648"/>
      <c r="T6" s="648"/>
      <c r="U6" s="648"/>
      <c r="V6" s="648"/>
      <c r="W6" s="648"/>
      <c r="X6" s="648"/>
      <c r="Y6" s="649"/>
      <c r="Z6" s="650">
        <v>1.1000000000000001</v>
      </c>
      <c r="AA6" s="650"/>
      <c r="AB6" s="650"/>
      <c r="AC6" s="650"/>
      <c r="AD6" s="651">
        <v>137218</v>
      </c>
      <c r="AE6" s="651"/>
      <c r="AF6" s="651"/>
      <c r="AG6" s="651"/>
      <c r="AH6" s="651"/>
      <c r="AI6" s="651"/>
      <c r="AJ6" s="651"/>
      <c r="AK6" s="651"/>
      <c r="AL6" s="652">
        <v>2.6</v>
      </c>
      <c r="AM6" s="653"/>
      <c r="AN6" s="653"/>
      <c r="AO6" s="654"/>
      <c r="AP6" s="644" t="s">
        <v>232</v>
      </c>
      <c r="AQ6" s="645"/>
      <c r="AR6" s="645"/>
      <c r="AS6" s="645"/>
      <c r="AT6" s="645"/>
      <c r="AU6" s="645"/>
      <c r="AV6" s="645"/>
      <c r="AW6" s="645"/>
      <c r="AX6" s="645"/>
      <c r="AY6" s="645"/>
      <c r="AZ6" s="645"/>
      <c r="BA6" s="645"/>
      <c r="BB6" s="645"/>
      <c r="BC6" s="645"/>
      <c r="BD6" s="645"/>
      <c r="BE6" s="645"/>
      <c r="BF6" s="646"/>
      <c r="BG6" s="647">
        <v>4472161</v>
      </c>
      <c r="BH6" s="648"/>
      <c r="BI6" s="648"/>
      <c r="BJ6" s="648"/>
      <c r="BK6" s="648"/>
      <c r="BL6" s="648"/>
      <c r="BM6" s="648"/>
      <c r="BN6" s="649"/>
      <c r="BO6" s="650">
        <v>95.9</v>
      </c>
      <c r="BP6" s="650"/>
      <c r="BQ6" s="650"/>
      <c r="BR6" s="650"/>
      <c r="BS6" s="651">
        <v>95568</v>
      </c>
      <c r="BT6" s="651"/>
      <c r="BU6" s="651"/>
      <c r="BV6" s="651"/>
      <c r="BW6" s="651"/>
      <c r="BX6" s="651"/>
      <c r="BY6" s="651"/>
      <c r="BZ6" s="651"/>
      <c r="CA6" s="651"/>
      <c r="CB6" s="655"/>
      <c r="CD6" s="658" t="s">
        <v>233</v>
      </c>
      <c r="CE6" s="659"/>
      <c r="CF6" s="659"/>
      <c r="CG6" s="659"/>
      <c r="CH6" s="659"/>
      <c r="CI6" s="659"/>
      <c r="CJ6" s="659"/>
      <c r="CK6" s="659"/>
      <c r="CL6" s="659"/>
      <c r="CM6" s="659"/>
      <c r="CN6" s="659"/>
      <c r="CO6" s="659"/>
      <c r="CP6" s="659"/>
      <c r="CQ6" s="660"/>
      <c r="CR6" s="647">
        <v>93298</v>
      </c>
      <c r="CS6" s="648"/>
      <c r="CT6" s="648"/>
      <c r="CU6" s="648"/>
      <c r="CV6" s="648"/>
      <c r="CW6" s="648"/>
      <c r="CX6" s="648"/>
      <c r="CY6" s="649"/>
      <c r="CZ6" s="641">
        <v>0.8</v>
      </c>
      <c r="DA6" s="642"/>
      <c r="DB6" s="642"/>
      <c r="DC6" s="661"/>
      <c r="DD6" s="656" t="s">
        <v>139</v>
      </c>
      <c r="DE6" s="648"/>
      <c r="DF6" s="648"/>
      <c r="DG6" s="648"/>
      <c r="DH6" s="648"/>
      <c r="DI6" s="648"/>
      <c r="DJ6" s="648"/>
      <c r="DK6" s="648"/>
      <c r="DL6" s="648"/>
      <c r="DM6" s="648"/>
      <c r="DN6" s="648"/>
      <c r="DO6" s="648"/>
      <c r="DP6" s="649"/>
      <c r="DQ6" s="656">
        <v>93298</v>
      </c>
      <c r="DR6" s="648"/>
      <c r="DS6" s="648"/>
      <c r="DT6" s="648"/>
      <c r="DU6" s="648"/>
      <c r="DV6" s="648"/>
      <c r="DW6" s="648"/>
      <c r="DX6" s="648"/>
      <c r="DY6" s="648"/>
      <c r="DZ6" s="648"/>
      <c r="EA6" s="648"/>
      <c r="EB6" s="648"/>
      <c r="EC6" s="657"/>
    </row>
    <row r="7" spans="2:143" ht="11.25" customHeight="1" x14ac:dyDescent="0.15">
      <c r="B7" s="644" t="s">
        <v>234</v>
      </c>
      <c r="C7" s="645"/>
      <c r="D7" s="645"/>
      <c r="E7" s="645"/>
      <c r="F7" s="645"/>
      <c r="G7" s="645"/>
      <c r="H7" s="645"/>
      <c r="I7" s="645"/>
      <c r="J7" s="645"/>
      <c r="K7" s="645"/>
      <c r="L7" s="645"/>
      <c r="M7" s="645"/>
      <c r="N7" s="645"/>
      <c r="O7" s="645"/>
      <c r="P7" s="645"/>
      <c r="Q7" s="646"/>
      <c r="R7" s="647">
        <v>1396</v>
      </c>
      <c r="S7" s="648"/>
      <c r="T7" s="648"/>
      <c r="U7" s="648"/>
      <c r="V7" s="648"/>
      <c r="W7" s="648"/>
      <c r="X7" s="648"/>
      <c r="Y7" s="649"/>
      <c r="Z7" s="650">
        <v>0</v>
      </c>
      <c r="AA7" s="650"/>
      <c r="AB7" s="650"/>
      <c r="AC7" s="650"/>
      <c r="AD7" s="651">
        <v>1396</v>
      </c>
      <c r="AE7" s="651"/>
      <c r="AF7" s="651"/>
      <c r="AG7" s="651"/>
      <c r="AH7" s="651"/>
      <c r="AI7" s="651"/>
      <c r="AJ7" s="651"/>
      <c r="AK7" s="651"/>
      <c r="AL7" s="652">
        <v>0</v>
      </c>
      <c r="AM7" s="653"/>
      <c r="AN7" s="653"/>
      <c r="AO7" s="654"/>
      <c r="AP7" s="644" t="s">
        <v>235</v>
      </c>
      <c r="AQ7" s="645"/>
      <c r="AR7" s="645"/>
      <c r="AS7" s="645"/>
      <c r="AT7" s="645"/>
      <c r="AU7" s="645"/>
      <c r="AV7" s="645"/>
      <c r="AW7" s="645"/>
      <c r="AX7" s="645"/>
      <c r="AY7" s="645"/>
      <c r="AZ7" s="645"/>
      <c r="BA7" s="645"/>
      <c r="BB7" s="645"/>
      <c r="BC7" s="645"/>
      <c r="BD7" s="645"/>
      <c r="BE7" s="645"/>
      <c r="BF7" s="646"/>
      <c r="BG7" s="647">
        <v>1242542</v>
      </c>
      <c r="BH7" s="648"/>
      <c r="BI7" s="648"/>
      <c r="BJ7" s="648"/>
      <c r="BK7" s="648"/>
      <c r="BL7" s="648"/>
      <c r="BM7" s="648"/>
      <c r="BN7" s="649"/>
      <c r="BO7" s="650">
        <v>26.6</v>
      </c>
      <c r="BP7" s="650"/>
      <c r="BQ7" s="650"/>
      <c r="BR7" s="650"/>
      <c r="BS7" s="651">
        <v>95568</v>
      </c>
      <c r="BT7" s="651"/>
      <c r="BU7" s="651"/>
      <c r="BV7" s="651"/>
      <c r="BW7" s="651"/>
      <c r="BX7" s="651"/>
      <c r="BY7" s="651"/>
      <c r="BZ7" s="651"/>
      <c r="CA7" s="651"/>
      <c r="CB7" s="655"/>
      <c r="CD7" s="662" t="s">
        <v>236</v>
      </c>
      <c r="CE7" s="663"/>
      <c r="CF7" s="663"/>
      <c r="CG7" s="663"/>
      <c r="CH7" s="663"/>
      <c r="CI7" s="663"/>
      <c r="CJ7" s="663"/>
      <c r="CK7" s="663"/>
      <c r="CL7" s="663"/>
      <c r="CM7" s="663"/>
      <c r="CN7" s="663"/>
      <c r="CO7" s="663"/>
      <c r="CP7" s="663"/>
      <c r="CQ7" s="664"/>
      <c r="CR7" s="647">
        <v>2874653</v>
      </c>
      <c r="CS7" s="648"/>
      <c r="CT7" s="648"/>
      <c r="CU7" s="648"/>
      <c r="CV7" s="648"/>
      <c r="CW7" s="648"/>
      <c r="CX7" s="648"/>
      <c r="CY7" s="649"/>
      <c r="CZ7" s="650">
        <v>24.2</v>
      </c>
      <c r="DA7" s="650"/>
      <c r="DB7" s="650"/>
      <c r="DC7" s="650"/>
      <c r="DD7" s="656">
        <v>20509</v>
      </c>
      <c r="DE7" s="648"/>
      <c r="DF7" s="648"/>
      <c r="DG7" s="648"/>
      <c r="DH7" s="648"/>
      <c r="DI7" s="648"/>
      <c r="DJ7" s="648"/>
      <c r="DK7" s="648"/>
      <c r="DL7" s="648"/>
      <c r="DM7" s="648"/>
      <c r="DN7" s="648"/>
      <c r="DO7" s="648"/>
      <c r="DP7" s="649"/>
      <c r="DQ7" s="656">
        <v>1216848</v>
      </c>
      <c r="DR7" s="648"/>
      <c r="DS7" s="648"/>
      <c r="DT7" s="648"/>
      <c r="DU7" s="648"/>
      <c r="DV7" s="648"/>
      <c r="DW7" s="648"/>
      <c r="DX7" s="648"/>
      <c r="DY7" s="648"/>
      <c r="DZ7" s="648"/>
      <c r="EA7" s="648"/>
      <c r="EB7" s="648"/>
      <c r="EC7" s="657"/>
    </row>
    <row r="8" spans="2:143" ht="11.25" customHeight="1" x14ac:dyDescent="0.15">
      <c r="B8" s="644" t="s">
        <v>237</v>
      </c>
      <c r="C8" s="645"/>
      <c r="D8" s="645"/>
      <c r="E8" s="645"/>
      <c r="F8" s="645"/>
      <c r="G8" s="645"/>
      <c r="H8" s="645"/>
      <c r="I8" s="645"/>
      <c r="J8" s="645"/>
      <c r="K8" s="645"/>
      <c r="L8" s="645"/>
      <c r="M8" s="645"/>
      <c r="N8" s="645"/>
      <c r="O8" s="645"/>
      <c r="P8" s="645"/>
      <c r="Q8" s="646"/>
      <c r="R8" s="647">
        <v>6571</v>
      </c>
      <c r="S8" s="648"/>
      <c r="T8" s="648"/>
      <c r="U8" s="648"/>
      <c r="V8" s="648"/>
      <c r="W8" s="648"/>
      <c r="X8" s="648"/>
      <c r="Y8" s="649"/>
      <c r="Z8" s="650">
        <v>0.1</v>
      </c>
      <c r="AA8" s="650"/>
      <c r="AB8" s="650"/>
      <c r="AC8" s="650"/>
      <c r="AD8" s="651">
        <v>6571</v>
      </c>
      <c r="AE8" s="651"/>
      <c r="AF8" s="651"/>
      <c r="AG8" s="651"/>
      <c r="AH8" s="651"/>
      <c r="AI8" s="651"/>
      <c r="AJ8" s="651"/>
      <c r="AK8" s="651"/>
      <c r="AL8" s="652">
        <v>0.1</v>
      </c>
      <c r="AM8" s="653"/>
      <c r="AN8" s="653"/>
      <c r="AO8" s="654"/>
      <c r="AP8" s="644" t="s">
        <v>238</v>
      </c>
      <c r="AQ8" s="645"/>
      <c r="AR8" s="645"/>
      <c r="AS8" s="645"/>
      <c r="AT8" s="645"/>
      <c r="AU8" s="645"/>
      <c r="AV8" s="645"/>
      <c r="AW8" s="645"/>
      <c r="AX8" s="645"/>
      <c r="AY8" s="645"/>
      <c r="AZ8" s="645"/>
      <c r="BA8" s="645"/>
      <c r="BB8" s="645"/>
      <c r="BC8" s="645"/>
      <c r="BD8" s="645"/>
      <c r="BE8" s="645"/>
      <c r="BF8" s="646"/>
      <c r="BG8" s="647">
        <v>27721</v>
      </c>
      <c r="BH8" s="648"/>
      <c r="BI8" s="648"/>
      <c r="BJ8" s="648"/>
      <c r="BK8" s="648"/>
      <c r="BL8" s="648"/>
      <c r="BM8" s="648"/>
      <c r="BN8" s="649"/>
      <c r="BO8" s="650">
        <v>0.6</v>
      </c>
      <c r="BP8" s="650"/>
      <c r="BQ8" s="650"/>
      <c r="BR8" s="650"/>
      <c r="BS8" s="656" t="s">
        <v>130</v>
      </c>
      <c r="BT8" s="648"/>
      <c r="BU8" s="648"/>
      <c r="BV8" s="648"/>
      <c r="BW8" s="648"/>
      <c r="BX8" s="648"/>
      <c r="BY8" s="648"/>
      <c r="BZ8" s="648"/>
      <c r="CA8" s="648"/>
      <c r="CB8" s="657"/>
      <c r="CD8" s="662" t="s">
        <v>239</v>
      </c>
      <c r="CE8" s="663"/>
      <c r="CF8" s="663"/>
      <c r="CG8" s="663"/>
      <c r="CH8" s="663"/>
      <c r="CI8" s="663"/>
      <c r="CJ8" s="663"/>
      <c r="CK8" s="663"/>
      <c r="CL8" s="663"/>
      <c r="CM8" s="663"/>
      <c r="CN8" s="663"/>
      <c r="CO8" s="663"/>
      <c r="CP8" s="663"/>
      <c r="CQ8" s="664"/>
      <c r="CR8" s="647">
        <v>2186274</v>
      </c>
      <c r="CS8" s="648"/>
      <c r="CT8" s="648"/>
      <c r="CU8" s="648"/>
      <c r="CV8" s="648"/>
      <c r="CW8" s="648"/>
      <c r="CX8" s="648"/>
      <c r="CY8" s="649"/>
      <c r="CZ8" s="650">
        <v>18.399999999999999</v>
      </c>
      <c r="DA8" s="650"/>
      <c r="DB8" s="650"/>
      <c r="DC8" s="650"/>
      <c r="DD8" s="656">
        <v>13279</v>
      </c>
      <c r="DE8" s="648"/>
      <c r="DF8" s="648"/>
      <c r="DG8" s="648"/>
      <c r="DH8" s="648"/>
      <c r="DI8" s="648"/>
      <c r="DJ8" s="648"/>
      <c r="DK8" s="648"/>
      <c r="DL8" s="648"/>
      <c r="DM8" s="648"/>
      <c r="DN8" s="648"/>
      <c r="DO8" s="648"/>
      <c r="DP8" s="649"/>
      <c r="DQ8" s="656">
        <v>1119391</v>
      </c>
      <c r="DR8" s="648"/>
      <c r="DS8" s="648"/>
      <c r="DT8" s="648"/>
      <c r="DU8" s="648"/>
      <c r="DV8" s="648"/>
      <c r="DW8" s="648"/>
      <c r="DX8" s="648"/>
      <c r="DY8" s="648"/>
      <c r="DZ8" s="648"/>
      <c r="EA8" s="648"/>
      <c r="EB8" s="648"/>
      <c r="EC8" s="657"/>
    </row>
    <row r="9" spans="2:143" ht="11.25" customHeight="1" x14ac:dyDescent="0.15">
      <c r="B9" s="644" t="s">
        <v>240</v>
      </c>
      <c r="C9" s="645"/>
      <c r="D9" s="645"/>
      <c r="E9" s="645"/>
      <c r="F9" s="645"/>
      <c r="G9" s="645"/>
      <c r="H9" s="645"/>
      <c r="I9" s="645"/>
      <c r="J9" s="645"/>
      <c r="K9" s="645"/>
      <c r="L9" s="645"/>
      <c r="M9" s="645"/>
      <c r="N9" s="645"/>
      <c r="O9" s="645"/>
      <c r="P9" s="645"/>
      <c r="Q9" s="646"/>
      <c r="R9" s="647">
        <v>7560</v>
      </c>
      <c r="S9" s="648"/>
      <c r="T9" s="648"/>
      <c r="U9" s="648"/>
      <c r="V9" s="648"/>
      <c r="W9" s="648"/>
      <c r="X9" s="648"/>
      <c r="Y9" s="649"/>
      <c r="Z9" s="650">
        <v>0.1</v>
      </c>
      <c r="AA9" s="650"/>
      <c r="AB9" s="650"/>
      <c r="AC9" s="650"/>
      <c r="AD9" s="651">
        <v>7560</v>
      </c>
      <c r="AE9" s="651"/>
      <c r="AF9" s="651"/>
      <c r="AG9" s="651"/>
      <c r="AH9" s="651"/>
      <c r="AI9" s="651"/>
      <c r="AJ9" s="651"/>
      <c r="AK9" s="651"/>
      <c r="AL9" s="652">
        <v>0.1</v>
      </c>
      <c r="AM9" s="653"/>
      <c r="AN9" s="653"/>
      <c r="AO9" s="654"/>
      <c r="AP9" s="644" t="s">
        <v>241</v>
      </c>
      <c r="AQ9" s="645"/>
      <c r="AR9" s="645"/>
      <c r="AS9" s="645"/>
      <c r="AT9" s="645"/>
      <c r="AU9" s="645"/>
      <c r="AV9" s="645"/>
      <c r="AW9" s="645"/>
      <c r="AX9" s="645"/>
      <c r="AY9" s="645"/>
      <c r="AZ9" s="645"/>
      <c r="BA9" s="645"/>
      <c r="BB9" s="645"/>
      <c r="BC9" s="645"/>
      <c r="BD9" s="645"/>
      <c r="BE9" s="645"/>
      <c r="BF9" s="646"/>
      <c r="BG9" s="647">
        <v>731014</v>
      </c>
      <c r="BH9" s="648"/>
      <c r="BI9" s="648"/>
      <c r="BJ9" s="648"/>
      <c r="BK9" s="648"/>
      <c r="BL9" s="648"/>
      <c r="BM9" s="648"/>
      <c r="BN9" s="649"/>
      <c r="BO9" s="650">
        <v>15.7</v>
      </c>
      <c r="BP9" s="650"/>
      <c r="BQ9" s="650"/>
      <c r="BR9" s="650"/>
      <c r="BS9" s="656" t="s">
        <v>130</v>
      </c>
      <c r="BT9" s="648"/>
      <c r="BU9" s="648"/>
      <c r="BV9" s="648"/>
      <c r="BW9" s="648"/>
      <c r="BX9" s="648"/>
      <c r="BY9" s="648"/>
      <c r="BZ9" s="648"/>
      <c r="CA9" s="648"/>
      <c r="CB9" s="657"/>
      <c r="CD9" s="662" t="s">
        <v>242</v>
      </c>
      <c r="CE9" s="663"/>
      <c r="CF9" s="663"/>
      <c r="CG9" s="663"/>
      <c r="CH9" s="663"/>
      <c r="CI9" s="663"/>
      <c r="CJ9" s="663"/>
      <c r="CK9" s="663"/>
      <c r="CL9" s="663"/>
      <c r="CM9" s="663"/>
      <c r="CN9" s="663"/>
      <c r="CO9" s="663"/>
      <c r="CP9" s="663"/>
      <c r="CQ9" s="664"/>
      <c r="CR9" s="647">
        <v>470922</v>
      </c>
      <c r="CS9" s="648"/>
      <c r="CT9" s="648"/>
      <c r="CU9" s="648"/>
      <c r="CV9" s="648"/>
      <c r="CW9" s="648"/>
      <c r="CX9" s="648"/>
      <c r="CY9" s="649"/>
      <c r="CZ9" s="650">
        <v>4</v>
      </c>
      <c r="DA9" s="650"/>
      <c r="DB9" s="650"/>
      <c r="DC9" s="650"/>
      <c r="DD9" s="656">
        <v>24409</v>
      </c>
      <c r="DE9" s="648"/>
      <c r="DF9" s="648"/>
      <c r="DG9" s="648"/>
      <c r="DH9" s="648"/>
      <c r="DI9" s="648"/>
      <c r="DJ9" s="648"/>
      <c r="DK9" s="648"/>
      <c r="DL9" s="648"/>
      <c r="DM9" s="648"/>
      <c r="DN9" s="648"/>
      <c r="DO9" s="648"/>
      <c r="DP9" s="649"/>
      <c r="DQ9" s="656">
        <v>446134</v>
      </c>
      <c r="DR9" s="648"/>
      <c r="DS9" s="648"/>
      <c r="DT9" s="648"/>
      <c r="DU9" s="648"/>
      <c r="DV9" s="648"/>
      <c r="DW9" s="648"/>
      <c r="DX9" s="648"/>
      <c r="DY9" s="648"/>
      <c r="DZ9" s="648"/>
      <c r="EA9" s="648"/>
      <c r="EB9" s="648"/>
      <c r="EC9" s="657"/>
    </row>
    <row r="10" spans="2:143" ht="11.25" customHeight="1" x14ac:dyDescent="0.15">
      <c r="B10" s="644" t="s">
        <v>243</v>
      </c>
      <c r="C10" s="645"/>
      <c r="D10" s="645"/>
      <c r="E10" s="645"/>
      <c r="F10" s="645"/>
      <c r="G10" s="645"/>
      <c r="H10" s="645"/>
      <c r="I10" s="645"/>
      <c r="J10" s="645"/>
      <c r="K10" s="645"/>
      <c r="L10" s="645"/>
      <c r="M10" s="645"/>
      <c r="N10" s="645"/>
      <c r="O10" s="645"/>
      <c r="P10" s="645"/>
      <c r="Q10" s="646"/>
      <c r="R10" s="647" t="s">
        <v>130</v>
      </c>
      <c r="S10" s="648"/>
      <c r="T10" s="648"/>
      <c r="U10" s="648"/>
      <c r="V10" s="648"/>
      <c r="W10" s="648"/>
      <c r="X10" s="648"/>
      <c r="Y10" s="649"/>
      <c r="Z10" s="650" t="s">
        <v>130</v>
      </c>
      <c r="AA10" s="650"/>
      <c r="AB10" s="650"/>
      <c r="AC10" s="650"/>
      <c r="AD10" s="651" t="s">
        <v>130</v>
      </c>
      <c r="AE10" s="651"/>
      <c r="AF10" s="651"/>
      <c r="AG10" s="651"/>
      <c r="AH10" s="651"/>
      <c r="AI10" s="651"/>
      <c r="AJ10" s="651"/>
      <c r="AK10" s="651"/>
      <c r="AL10" s="652" t="s">
        <v>244</v>
      </c>
      <c r="AM10" s="653"/>
      <c r="AN10" s="653"/>
      <c r="AO10" s="654"/>
      <c r="AP10" s="644" t="s">
        <v>245</v>
      </c>
      <c r="AQ10" s="645"/>
      <c r="AR10" s="645"/>
      <c r="AS10" s="645"/>
      <c r="AT10" s="645"/>
      <c r="AU10" s="645"/>
      <c r="AV10" s="645"/>
      <c r="AW10" s="645"/>
      <c r="AX10" s="645"/>
      <c r="AY10" s="645"/>
      <c r="AZ10" s="645"/>
      <c r="BA10" s="645"/>
      <c r="BB10" s="645"/>
      <c r="BC10" s="645"/>
      <c r="BD10" s="645"/>
      <c r="BE10" s="645"/>
      <c r="BF10" s="646"/>
      <c r="BG10" s="647">
        <v>75087</v>
      </c>
      <c r="BH10" s="648"/>
      <c r="BI10" s="648"/>
      <c r="BJ10" s="648"/>
      <c r="BK10" s="648"/>
      <c r="BL10" s="648"/>
      <c r="BM10" s="648"/>
      <c r="BN10" s="649"/>
      <c r="BO10" s="650">
        <v>1.6</v>
      </c>
      <c r="BP10" s="650"/>
      <c r="BQ10" s="650"/>
      <c r="BR10" s="650"/>
      <c r="BS10" s="656" t="s">
        <v>244</v>
      </c>
      <c r="BT10" s="648"/>
      <c r="BU10" s="648"/>
      <c r="BV10" s="648"/>
      <c r="BW10" s="648"/>
      <c r="BX10" s="648"/>
      <c r="BY10" s="648"/>
      <c r="BZ10" s="648"/>
      <c r="CA10" s="648"/>
      <c r="CB10" s="657"/>
      <c r="CD10" s="662" t="s">
        <v>246</v>
      </c>
      <c r="CE10" s="663"/>
      <c r="CF10" s="663"/>
      <c r="CG10" s="663"/>
      <c r="CH10" s="663"/>
      <c r="CI10" s="663"/>
      <c r="CJ10" s="663"/>
      <c r="CK10" s="663"/>
      <c r="CL10" s="663"/>
      <c r="CM10" s="663"/>
      <c r="CN10" s="663"/>
      <c r="CO10" s="663"/>
      <c r="CP10" s="663"/>
      <c r="CQ10" s="664"/>
      <c r="CR10" s="647">
        <v>249</v>
      </c>
      <c r="CS10" s="648"/>
      <c r="CT10" s="648"/>
      <c r="CU10" s="648"/>
      <c r="CV10" s="648"/>
      <c r="CW10" s="648"/>
      <c r="CX10" s="648"/>
      <c r="CY10" s="649"/>
      <c r="CZ10" s="650">
        <v>0</v>
      </c>
      <c r="DA10" s="650"/>
      <c r="DB10" s="650"/>
      <c r="DC10" s="650"/>
      <c r="DD10" s="656" t="s">
        <v>244</v>
      </c>
      <c r="DE10" s="648"/>
      <c r="DF10" s="648"/>
      <c r="DG10" s="648"/>
      <c r="DH10" s="648"/>
      <c r="DI10" s="648"/>
      <c r="DJ10" s="648"/>
      <c r="DK10" s="648"/>
      <c r="DL10" s="648"/>
      <c r="DM10" s="648"/>
      <c r="DN10" s="648"/>
      <c r="DO10" s="648"/>
      <c r="DP10" s="649"/>
      <c r="DQ10" s="656">
        <v>249</v>
      </c>
      <c r="DR10" s="648"/>
      <c r="DS10" s="648"/>
      <c r="DT10" s="648"/>
      <c r="DU10" s="648"/>
      <c r="DV10" s="648"/>
      <c r="DW10" s="648"/>
      <c r="DX10" s="648"/>
      <c r="DY10" s="648"/>
      <c r="DZ10" s="648"/>
      <c r="EA10" s="648"/>
      <c r="EB10" s="648"/>
      <c r="EC10" s="657"/>
    </row>
    <row r="11" spans="2:143" ht="11.25" customHeight="1" x14ac:dyDescent="0.15">
      <c r="B11" s="644" t="s">
        <v>247</v>
      </c>
      <c r="C11" s="645"/>
      <c r="D11" s="645"/>
      <c r="E11" s="645"/>
      <c r="F11" s="645"/>
      <c r="G11" s="645"/>
      <c r="H11" s="645"/>
      <c r="I11" s="645"/>
      <c r="J11" s="645"/>
      <c r="K11" s="645"/>
      <c r="L11" s="645"/>
      <c r="M11" s="645"/>
      <c r="N11" s="645"/>
      <c r="O11" s="645"/>
      <c r="P11" s="645"/>
      <c r="Q11" s="646"/>
      <c r="R11" s="647">
        <v>532883</v>
      </c>
      <c r="S11" s="648"/>
      <c r="T11" s="648"/>
      <c r="U11" s="648"/>
      <c r="V11" s="648"/>
      <c r="W11" s="648"/>
      <c r="X11" s="648"/>
      <c r="Y11" s="649"/>
      <c r="Z11" s="652">
        <v>4.2</v>
      </c>
      <c r="AA11" s="653"/>
      <c r="AB11" s="653"/>
      <c r="AC11" s="665"/>
      <c r="AD11" s="656">
        <v>532883</v>
      </c>
      <c r="AE11" s="648"/>
      <c r="AF11" s="648"/>
      <c r="AG11" s="648"/>
      <c r="AH11" s="648"/>
      <c r="AI11" s="648"/>
      <c r="AJ11" s="648"/>
      <c r="AK11" s="649"/>
      <c r="AL11" s="652">
        <v>10.1</v>
      </c>
      <c r="AM11" s="653"/>
      <c r="AN11" s="653"/>
      <c r="AO11" s="654"/>
      <c r="AP11" s="644" t="s">
        <v>248</v>
      </c>
      <c r="AQ11" s="645"/>
      <c r="AR11" s="645"/>
      <c r="AS11" s="645"/>
      <c r="AT11" s="645"/>
      <c r="AU11" s="645"/>
      <c r="AV11" s="645"/>
      <c r="AW11" s="645"/>
      <c r="AX11" s="645"/>
      <c r="AY11" s="645"/>
      <c r="AZ11" s="645"/>
      <c r="BA11" s="645"/>
      <c r="BB11" s="645"/>
      <c r="BC11" s="645"/>
      <c r="BD11" s="645"/>
      <c r="BE11" s="645"/>
      <c r="BF11" s="646"/>
      <c r="BG11" s="647">
        <v>408720</v>
      </c>
      <c r="BH11" s="648"/>
      <c r="BI11" s="648"/>
      <c r="BJ11" s="648"/>
      <c r="BK11" s="648"/>
      <c r="BL11" s="648"/>
      <c r="BM11" s="648"/>
      <c r="BN11" s="649"/>
      <c r="BO11" s="650">
        <v>8.8000000000000007</v>
      </c>
      <c r="BP11" s="650"/>
      <c r="BQ11" s="650"/>
      <c r="BR11" s="650"/>
      <c r="BS11" s="656">
        <v>95568</v>
      </c>
      <c r="BT11" s="648"/>
      <c r="BU11" s="648"/>
      <c r="BV11" s="648"/>
      <c r="BW11" s="648"/>
      <c r="BX11" s="648"/>
      <c r="BY11" s="648"/>
      <c r="BZ11" s="648"/>
      <c r="CA11" s="648"/>
      <c r="CB11" s="657"/>
      <c r="CD11" s="662" t="s">
        <v>249</v>
      </c>
      <c r="CE11" s="663"/>
      <c r="CF11" s="663"/>
      <c r="CG11" s="663"/>
      <c r="CH11" s="663"/>
      <c r="CI11" s="663"/>
      <c r="CJ11" s="663"/>
      <c r="CK11" s="663"/>
      <c r="CL11" s="663"/>
      <c r="CM11" s="663"/>
      <c r="CN11" s="663"/>
      <c r="CO11" s="663"/>
      <c r="CP11" s="663"/>
      <c r="CQ11" s="664"/>
      <c r="CR11" s="647">
        <v>593378</v>
      </c>
      <c r="CS11" s="648"/>
      <c r="CT11" s="648"/>
      <c r="CU11" s="648"/>
      <c r="CV11" s="648"/>
      <c r="CW11" s="648"/>
      <c r="CX11" s="648"/>
      <c r="CY11" s="649"/>
      <c r="CZ11" s="650">
        <v>5</v>
      </c>
      <c r="DA11" s="650"/>
      <c r="DB11" s="650"/>
      <c r="DC11" s="650"/>
      <c r="DD11" s="656">
        <v>38503</v>
      </c>
      <c r="DE11" s="648"/>
      <c r="DF11" s="648"/>
      <c r="DG11" s="648"/>
      <c r="DH11" s="648"/>
      <c r="DI11" s="648"/>
      <c r="DJ11" s="648"/>
      <c r="DK11" s="648"/>
      <c r="DL11" s="648"/>
      <c r="DM11" s="648"/>
      <c r="DN11" s="648"/>
      <c r="DO11" s="648"/>
      <c r="DP11" s="649"/>
      <c r="DQ11" s="656">
        <v>353177</v>
      </c>
      <c r="DR11" s="648"/>
      <c r="DS11" s="648"/>
      <c r="DT11" s="648"/>
      <c r="DU11" s="648"/>
      <c r="DV11" s="648"/>
      <c r="DW11" s="648"/>
      <c r="DX11" s="648"/>
      <c r="DY11" s="648"/>
      <c r="DZ11" s="648"/>
      <c r="EA11" s="648"/>
      <c r="EB11" s="648"/>
      <c r="EC11" s="657"/>
    </row>
    <row r="12" spans="2:143" ht="11.25" customHeight="1" x14ac:dyDescent="0.15">
      <c r="B12" s="644" t="s">
        <v>250</v>
      </c>
      <c r="C12" s="645"/>
      <c r="D12" s="645"/>
      <c r="E12" s="645"/>
      <c r="F12" s="645"/>
      <c r="G12" s="645"/>
      <c r="H12" s="645"/>
      <c r="I12" s="645"/>
      <c r="J12" s="645"/>
      <c r="K12" s="645"/>
      <c r="L12" s="645"/>
      <c r="M12" s="645"/>
      <c r="N12" s="645"/>
      <c r="O12" s="645"/>
      <c r="P12" s="645"/>
      <c r="Q12" s="646"/>
      <c r="R12" s="647">
        <v>8735</v>
      </c>
      <c r="S12" s="648"/>
      <c r="T12" s="648"/>
      <c r="U12" s="648"/>
      <c r="V12" s="648"/>
      <c r="W12" s="648"/>
      <c r="X12" s="648"/>
      <c r="Y12" s="649"/>
      <c r="Z12" s="650">
        <v>0.1</v>
      </c>
      <c r="AA12" s="650"/>
      <c r="AB12" s="650"/>
      <c r="AC12" s="650"/>
      <c r="AD12" s="651">
        <v>8735</v>
      </c>
      <c r="AE12" s="651"/>
      <c r="AF12" s="651"/>
      <c r="AG12" s="651"/>
      <c r="AH12" s="651"/>
      <c r="AI12" s="651"/>
      <c r="AJ12" s="651"/>
      <c r="AK12" s="651"/>
      <c r="AL12" s="652">
        <v>0.2</v>
      </c>
      <c r="AM12" s="653"/>
      <c r="AN12" s="653"/>
      <c r="AO12" s="654"/>
      <c r="AP12" s="644" t="s">
        <v>251</v>
      </c>
      <c r="AQ12" s="645"/>
      <c r="AR12" s="645"/>
      <c r="AS12" s="645"/>
      <c r="AT12" s="645"/>
      <c r="AU12" s="645"/>
      <c r="AV12" s="645"/>
      <c r="AW12" s="645"/>
      <c r="AX12" s="645"/>
      <c r="AY12" s="645"/>
      <c r="AZ12" s="645"/>
      <c r="BA12" s="645"/>
      <c r="BB12" s="645"/>
      <c r="BC12" s="645"/>
      <c r="BD12" s="645"/>
      <c r="BE12" s="645"/>
      <c r="BF12" s="646"/>
      <c r="BG12" s="647">
        <v>3077380</v>
      </c>
      <c r="BH12" s="648"/>
      <c r="BI12" s="648"/>
      <c r="BJ12" s="648"/>
      <c r="BK12" s="648"/>
      <c r="BL12" s="648"/>
      <c r="BM12" s="648"/>
      <c r="BN12" s="649"/>
      <c r="BO12" s="650">
        <v>66</v>
      </c>
      <c r="BP12" s="650"/>
      <c r="BQ12" s="650"/>
      <c r="BR12" s="650"/>
      <c r="BS12" s="656" t="s">
        <v>130</v>
      </c>
      <c r="BT12" s="648"/>
      <c r="BU12" s="648"/>
      <c r="BV12" s="648"/>
      <c r="BW12" s="648"/>
      <c r="BX12" s="648"/>
      <c r="BY12" s="648"/>
      <c r="BZ12" s="648"/>
      <c r="CA12" s="648"/>
      <c r="CB12" s="657"/>
      <c r="CD12" s="662" t="s">
        <v>252</v>
      </c>
      <c r="CE12" s="663"/>
      <c r="CF12" s="663"/>
      <c r="CG12" s="663"/>
      <c r="CH12" s="663"/>
      <c r="CI12" s="663"/>
      <c r="CJ12" s="663"/>
      <c r="CK12" s="663"/>
      <c r="CL12" s="663"/>
      <c r="CM12" s="663"/>
      <c r="CN12" s="663"/>
      <c r="CO12" s="663"/>
      <c r="CP12" s="663"/>
      <c r="CQ12" s="664"/>
      <c r="CR12" s="647">
        <v>455927</v>
      </c>
      <c r="CS12" s="648"/>
      <c r="CT12" s="648"/>
      <c r="CU12" s="648"/>
      <c r="CV12" s="648"/>
      <c r="CW12" s="648"/>
      <c r="CX12" s="648"/>
      <c r="CY12" s="649"/>
      <c r="CZ12" s="650">
        <v>3.8</v>
      </c>
      <c r="DA12" s="650"/>
      <c r="DB12" s="650"/>
      <c r="DC12" s="650"/>
      <c r="DD12" s="656">
        <v>56287</v>
      </c>
      <c r="DE12" s="648"/>
      <c r="DF12" s="648"/>
      <c r="DG12" s="648"/>
      <c r="DH12" s="648"/>
      <c r="DI12" s="648"/>
      <c r="DJ12" s="648"/>
      <c r="DK12" s="648"/>
      <c r="DL12" s="648"/>
      <c r="DM12" s="648"/>
      <c r="DN12" s="648"/>
      <c r="DO12" s="648"/>
      <c r="DP12" s="649"/>
      <c r="DQ12" s="656">
        <v>185064</v>
      </c>
      <c r="DR12" s="648"/>
      <c r="DS12" s="648"/>
      <c r="DT12" s="648"/>
      <c r="DU12" s="648"/>
      <c r="DV12" s="648"/>
      <c r="DW12" s="648"/>
      <c r="DX12" s="648"/>
      <c r="DY12" s="648"/>
      <c r="DZ12" s="648"/>
      <c r="EA12" s="648"/>
      <c r="EB12" s="648"/>
      <c r="EC12" s="657"/>
    </row>
    <row r="13" spans="2:143" ht="11.25" customHeight="1" x14ac:dyDescent="0.15">
      <c r="B13" s="644" t="s">
        <v>253</v>
      </c>
      <c r="C13" s="645"/>
      <c r="D13" s="645"/>
      <c r="E13" s="645"/>
      <c r="F13" s="645"/>
      <c r="G13" s="645"/>
      <c r="H13" s="645"/>
      <c r="I13" s="645"/>
      <c r="J13" s="645"/>
      <c r="K13" s="645"/>
      <c r="L13" s="645"/>
      <c r="M13" s="645"/>
      <c r="N13" s="645"/>
      <c r="O13" s="645"/>
      <c r="P13" s="645"/>
      <c r="Q13" s="646"/>
      <c r="R13" s="647" t="s">
        <v>130</v>
      </c>
      <c r="S13" s="648"/>
      <c r="T13" s="648"/>
      <c r="U13" s="648"/>
      <c r="V13" s="648"/>
      <c r="W13" s="648"/>
      <c r="X13" s="648"/>
      <c r="Y13" s="649"/>
      <c r="Z13" s="650" t="s">
        <v>244</v>
      </c>
      <c r="AA13" s="650"/>
      <c r="AB13" s="650"/>
      <c r="AC13" s="650"/>
      <c r="AD13" s="651" t="s">
        <v>244</v>
      </c>
      <c r="AE13" s="651"/>
      <c r="AF13" s="651"/>
      <c r="AG13" s="651"/>
      <c r="AH13" s="651"/>
      <c r="AI13" s="651"/>
      <c r="AJ13" s="651"/>
      <c r="AK13" s="651"/>
      <c r="AL13" s="652" t="s">
        <v>244</v>
      </c>
      <c r="AM13" s="653"/>
      <c r="AN13" s="653"/>
      <c r="AO13" s="654"/>
      <c r="AP13" s="644" t="s">
        <v>254</v>
      </c>
      <c r="AQ13" s="645"/>
      <c r="AR13" s="645"/>
      <c r="AS13" s="645"/>
      <c r="AT13" s="645"/>
      <c r="AU13" s="645"/>
      <c r="AV13" s="645"/>
      <c r="AW13" s="645"/>
      <c r="AX13" s="645"/>
      <c r="AY13" s="645"/>
      <c r="AZ13" s="645"/>
      <c r="BA13" s="645"/>
      <c r="BB13" s="645"/>
      <c r="BC13" s="645"/>
      <c r="BD13" s="645"/>
      <c r="BE13" s="645"/>
      <c r="BF13" s="646"/>
      <c r="BG13" s="647">
        <v>3072225</v>
      </c>
      <c r="BH13" s="648"/>
      <c r="BI13" s="648"/>
      <c r="BJ13" s="648"/>
      <c r="BK13" s="648"/>
      <c r="BL13" s="648"/>
      <c r="BM13" s="648"/>
      <c r="BN13" s="649"/>
      <c r="BO13" s="650">
        <v>65.900000000000006</v>
      </c>
      <c r="BP13" s="650"/>
      <c r="BQ13" s="650"/>
      <c r="BR13" s="650"/>
      <c r="BS13" s="656" t="s">
        <v>139</v>
      </c>
      <c r="BT13" s="648"/>
      <c r="BU13" s="648"/>
      <c r="BV13" s="648"/>
      <c r="BW13" s="648"/>
      <c r="BX13" s="648"/>
      <c r="BY13" s="648"/>
      <c r="BZ13" s="648"/>
      <c r="CA13" s="648"/>
      <c r="CB13" s="657"/>
      <c r="CD13" s="662" t="s">
        <v>255</v>
      </c>
      <c r="CE13" s="663"/>
      <c r="CF13" s="663"/>
      <c r="CG13" s="663"/>
      <c r="CH13" s="663"/>
      <c r="CI13" s="663"/>
      <c r="CJ13" s="663"/>
      <c r="CK13" s="663"/>
      <c r="CL13" s="663"/>
      <c r="CM13" s="663"/>
      <c r="CN13" s="663"/>
      <c r="CO13" s="663"/>
      <c r="CP13" s="663"/>
      <c r="CQ13" s="664"/>
      <c r="CR13" s="647">
        <v>3248697</v>
      </c>
      <c r="CS13" s="648"/>
      <c r="CT13" s="648"/>
      <c r="CU13" s="648"/>
      <c r="CV13" s="648"/>
      <c r="CW13" s="648"/>
      <c r="CX13" s="648"/>
      <c r="CY13" s="649"/>
      <c r="CZ13" s="650">
        <v>27.3</v>
      </c>
      <c r="DA13" s="650"/>
      <c r="DB13" s="650"/>
      <c r="DC13" s="650"/>
      <c r="DD13" s="656">
        <v>2872834</v>
      </c>
      <c r="DE13" s="648"/>
      <c r="DF13" s="648"/>
      <c r="DG13" s="648"/>
      <c r="DH13" s="648"/>
      <c r="DI13" s="648"/>
      <c r="DJ13" s="648"/>
      <c r="DK13" s="648"/>
      <c r="DL13" s="648"/>
      <c r="DM13" s="648"/>
      <c r="DN13" s="648"/>
      <c r="DO13" s="648"/>
      <c r="DP13" s="649"/>
      <c r="DQ13" s="656">
        <v>1108653</v>
      </c>
      <c r="DR13" s="648"/>
      <c r="DS13" s="648"/>
      <c r="DT13" s="648"/>
      <c r="DU13" s="648"/>
      <c r="DV13" s="648"/>
      <c r="DW13" s="648"/>
      <c r="DX13" s="648"/>
      <c r="DY13" s="648"/>
      <c r="DZ13" s="648"/>
      <c r="EA13" s="648"/>
      <c r="EB13" s="648"/>
      <c r="EC13" s="657"/>
    </row>
    <row r="14" spans="2:143" ht="11.25" customHeight="1" x14ac:dyDescent="0.15">
      <c r="B14" s="644" t="s">
        <v>256</v>
      </c>
      <c r="C14" s="645"/>
      <c r="D14" s="645"/>
      <c r="E14" s="645"/>
      <c r="F14" s="645"/>
      <c r="G14" s="645"/>
      <c r="H14" s="645"/>
      <c r="I14" s="645"/>
      <c r="J14" s="645"/>
      <c r="K14" s="645"/>
      <c r="L14" s="645"/>
      <c r="M14" s="645"/>
      <c r="N14" s="645"/>
      <c r="O14" s="645"/>
      <c r="P14" s="645"/>
      <c r="Q14" s="646"/>
      <c r="R14" s="647">
        <v>4</v>
      </c>
      <c r="S14" s="648"/>
      <c r="T14" s="648"/>
      <c r="U14" s="648"/>
      <c r="V14" s="648"/>
      <c r="W14" s="648"/>
      <c r="X14" s="648"/>
      <c r="Y14" s="649"/>
      <c r="Z14" s="650">
        <v>0</v>
      </c>
      <c r="AA14" s="650"/>
      <c r="AB14" s="650"/>
      <c r="AC14" s="650"/>
      <c r="AD14" s="651">
        <v>4</v>
      </c>
      <c r="AE14" s="651"/>
      <c r="AF14" s="651"/>
      <c r="AG14" s="651"/>
      <c r="AH14" s="651"/>
      <c r="AI14" s="651"/>
      <c r="AJ14" s="651"/>
      <c r="AK14" s="651"/>
      <c r="AL14" s="652">
        <v>0</v>
      </c>
      <c r="AM14" s="653"/>
      <c r="AN14" s="653"/>
      <c r="AO14" s="654"/>
      <c r="AP14" s="644" t="s">
        <v>257</v>
      </c>
      <c r="AQ14" s="645"/>
      <c r="AR14" s="645"/>
      <c r="AS14" s="645"/>
      <c r="AT14" s="645"/>
      <c r="AU14" s="645"/>
      <c r="AV14" s="645"/>
      <c r="AW14" s="645"/>
      <c r="AX14" s="645"/>
      <c r="AY14" s="645"/>
      <c r="AZ14" s="645"/>
      <c r="BA14" s="645"/>
      <c r="BB14" s="645"/>
      <c r="BC14" s="645"/>
      <c r="BD14" s="645"/>
      <c r="BE14" s="645"/>
      <c r="BF14" s="646"/>
      <c r="BG14" s="647">
        <v>58205</v>
      </c>
      <c r="BH14" s="648"/>
      <c r="BI14" s="648"/>
      <c r="BJ14" s="648"/>
      <c r="BK14" s="648"/>
      <c r="BL14" s="648"/>
      <c r="BM14" s="648"/>
      <c r="BN14" s="649"/>
      <c r="BO14" s="650">
        <v>1.2</v>
      </c>
      <c r="BP14" s="650"/>
      <c r="BQ14" s="650"/>
      <c r="BR14" s="650"/>
      <c r="BS14" s="656" t="s">
        <v>130</v>
      </c>
      <c r="BT14" s="648"/>
      <c r="BU14" s="648"/>
      <c r="BV14" s="648"/>
      <c r="BW14" s="648"/>
      <c r="BX14" s="648"/>
      <c r="BY14" s="648"/>
      <c r="BZ14" s="648"/>
      <c r="CA14" s="648"/>
      <c r="CB14" s="657"/>
      <c r="CD14" s="662" t="s">
        <v>258</v>
      </c>
      <c r="CE14" s="663"/>
      <c r="CF14" s="663"/>
      <c r="CG14" s="663"/>
      <c r="CH14" s="663"/>
      <c r="CI14" s="663"/>
      <c r="CJ14" s="663"/>
      <c r="CK14" s="663"/>
      <c r="CL14" s="663"/>
      <c r="CM14" s="663"/>
      <c r="CN14" s="663"/>
      <c r="CO14" s="663"/>
      <c r="CP14" s="663"/>
      <c r="CQ14" s="664"/>
      <c r="CR14" s="647">
        <v>308405</v>
      </c>
      <c r="CS14" s="648"/>
      <c r="CT14" s="648"/>
      <c r="CU14" s="648"/>
      <c r="CV14" s="648"/>
      <c r="CW14" s="648"/>
      <c r="CX14" s="648"/>
      <c r="CY14" s="649"/>
      <c r="CZ14" s="650">
        <v>2.6</v>
      </c>
      <c r="DA14" s="650"/>
      <c r="DB14" s="650"/>
      <c r="DC14" s="650"/>
      <c r="DD14" s="656">
        <v>10572</v>
      </c>
      <c r="DE14" s="648"/>
      <c r="DF14" s="648"/>
      <c r="DG14" s="648"/>
      <c r="DH14" s="648"/>
      <c r="DI14" s="648"/>
      <c r="DJ14" s="648"/>
      <c r="DK14" s="648"/>
      <c r="DL14" s="648"/>
      <c r="DM14" s="648"/>
      <c r="DN14" s="648"/>
      <c r="DO14" s="648"/>
      <c r="DP14" s="649"/>
      <c r="DQ14" s="656">
        <v>308394</v>
      </c>
      <c r="DR14" s="648"/>
      <c r="DS14" s="648"/>
      <c r="DT14" s="648"/>
      <c r="DU14" s="648"/>
      <c r="DV14" s="648"/>
      <c r="DW14" s="648"/>
      <c r="DX14" s="648"/>
      <c r="DY14" s="648"/>
      <c r="DZ14" s="648"/>
      <c r="EA14" s="648"/>
      <c r="EB14" s="648"/>
      <c r="EC14" s="657"/>
    </row>
    <row r="15" spans="2:143" ht="11.25" customHeight="1" x14ac:dyDescent="0.15">
      <c r="B15" s="644" t="s">
        <v>259</v>
      </c>
      <c r="C15" s="645"/>
      <c r="D15" s="645"/>
      <c r="E15" s="645"/>
      <c r="F15" s="645"/>
      <c r="G15" s="645"/>
      <c r="H15" s="645"/>
      <c r="I15" s="645"/>
      <c r="J15" s="645"/>
      <c r="K15" s="645"/>
      <c r="L15" s="645"/>
      <c r="M15" s="645"/>
      <c r="N15" s="645"/>
      <c r="O15" s="645"/>
      <c r="P15" s="645"/>
      <c r="Q15" s="646"/>
      <c r="R15" s="647" t="s">
        <v>244</v>
      </c>
      <c r="S15" s="648"/>
      <c r="T15" s="648"/>
      <c r="U15" s="648"/>
      <c r="V15" s="648"/>
      <c r="W15" s="648"/>
      <c r="X15" s="648"/>
      <c r="Y15" s="649"/>
      <c r="Z15" s="650" t="s">
        <v>244</v>
      </c>
      <c r="AA15" s="650"/>
      <c r="AB15" s="650"/>
      <c r="AC15" s="650"/>
      <c r="AD15" s="651" t="s">
        <v>244</v>
      </c>
      <c r="AE15" s="651"/>
      <c r="AF15" s="651"/>
      <c r="AG15" s="651"/>
      <c r="AH15" s="651"/>
      <c r="AI15" s="651"/>
      <c r="AJ15" s="651"/>
      <c r="AK15" s="651"/>
      <c r="AL15" s="652" t="s">
        <v>130</v>
      </c>
      <c r="AM15" s="653"/>
      <c r="AN15" s="653"/>
      <c r="AO15" s="654"/>
      <c r="AP15" s="644" t="s">
        <v>260</v>
      </c>
      <c r="AQ15" s="645"/>
      <c r="AR15" s="645"/>
      <c r="AS15" s="645"/>
      <c r="AT15" s="645"/>
      <c r="AU15" s="645"/>
      <c r="AV15" s="645"/>
      <c r="AW15" s="645"/>
      <c r="AX15" s="645"/>
      <c r="AY15" s="645"/>
      <c r="AZ15" s="645"/>
      <c r="BA15" s="645"/>
      <c r="BB15" s="645"/>
      <c r="BC15" s="645"/>
      <c r="BD15" s="645"/>
      <c r="BE15" s="645"/>
      <c r="BF15" s="646"/>
      <c r="BG15" s="647">
        <v>94034</v>
      </c>
      <c r="BH15" s="648"/>
      <c r="BI15" s="648"/>
      <c r="BJ15" s="648"/>
      <c r="BK15" s="648"/>
      <c r="BL15" s="648"/>
      <c r="BM15" s="648"/>
      <c r="BN15" s="649"/>
      <c r="BO15" s="650">
        <v>2</v>
      </c>
      <c r="BP15" s="650"/>
      <c r="BQ15" s="650"/>
      <c r="BR15" s="650"/>
      <c r="BS15" s="656" t="s">
        <v>244</v>
      </c>
      <c r="BT15" s="648"/>
      <c r="BU15" s="648"/>
      <c r="BV15" s="648"/>
      <c r="BW15" s="648"/>
      <c r="BX15" s="648"/>
      <c r="BY15" s="648"/>
      <c r="BZ15" s="648"/>
      <c r="CA15" s="648"/>
      <c r="CB15" s="657"/>
      <c r="CD15" s="662" t="s">
        <v>261</v>
      </c>
      <c r="CE15" s="663"/>
      <c r="CF15" s="663"/>
      <c r="CG15" s="663"/>
      <c r="CH15" s="663"/>
      <c r="CI15" s="663"/>
      <c r="CJ15" s="663"/>
      <c r="CK15" s="663"/>
      <c r="CL15" s="663"/>
      <c r="CM15" s="663"/>
      <c r="CN15" s="663"/>
      <c r="CO15" s="663"/>
      <c r="CP15" s="663"/>
      <c r="CQ15" s="664"/>
      <c r="CR15" s="647">
        <v>1285165</v>
      </c>
      <c r="CS15" s="648"/>
      <c r="CT15" s="648"/>
      <c r="CU15" s="648"/>
      <c r="CV15" s="648"/>
      <c r="CW15" s="648"/>
      <c r="CX15" s="648"/>
      <c r="CY15" s="649"/>
      <c r="CZ15" s="650">
        <v>10.8</v>
      </c>
      <c r="DA15" s="650"/>
      <c r="DB15" s="650"/>
      <c r="DC15" s="650"/>
      <c r="DD15" s="656">
        <v>120772</v>
      </c>
      <c r="DE15" s="648"/>
      <c r="DF15" s="648"/>
      <c r="DG15" s="648"/>
      <c r="DH15" s="648"/>
      <c r="DI15" s="648"/>
      <c r="DJ15" s="648"/>
      <c r="DK15" s="648"/>
      <c r="DL15" s="648"/>
      <c r="DM15" s="648"/>
      <c r="DN15" s="648"/>
      <c r="DO15" s="648"/>
      <c r="DP15" s="649"/>
      <c r="DQ15" s="656">
        <v>1160639</v>
      </c>
      <c r="DR15" s="648"/>
      <c r="DS15" s="648"/>
      <c r="DT15" s="648"/>
      <c r="DU15" s="648"/>
      <c r="DV15" s="648"/>
      <c r="DW15" s="648"/>
      <c r="DX15" s="648"/>
      <c r="DY15" s="648"/>
      <c r="DZ15" s="648"/>
      <c r="EA15" s="648"/>
      <c r="EB15" s="648"/>
      <c r="EC15" s="657"/>
    </row>
    <row r="16" spans="2:143" ht="11.25" customHeight="1" x14ac:dyDescent="0.15">
      <c r="B16" s="644" t="s">
        <v>262</v>
      </c>
      <c r="C16" s="645"/>
      <c r="D16" s="645"/>
      <c r="E16" s="645"/>
      <c r="F16" s="645"/>
      <c r="G16" s="645"/>
      <c r="H16" s="645"/>
      <c r="I16" s="645"/>
      <c r="J16" s="645"/>
      <c r="K16" s="645"/>
      <c r="L16" s="645"/>
      <c r="M16" s="645"/>
      <c r="N16" s="645"/>
      <c r="O16" s="645"/>
      <c r="P16" s="645"/>
      <c r="Q16" s="646"/>
      <c r="R16" s="647">
        <v>13304</v>
      </c>
      <c r="S16" s="648"/>
      <c r="T16" s="648"/>
      <c r="U16" s="648"/>
      <c r="V16" s="648"/>
      <c r="W16" s="648"/>
      <c r="X16" s="648"/>
      <c r="Y16" s="649"/>
      <c r="Z16" s="650">
        <v>0.1</v>
      </c>
      <c r="AA16" s="650"/>
      <c r="AB16" s="650"/>
      <c r="AC16" s="650"/>
      <c r="AD16" s="651">
        <v>13304</v>
      </c>
      <c r="AE16" s="651"/>
      <c r="AF16" s="651"/>
      <c r="AG16" s="651"/>
      <c r="AH16" s="651"/>
      <c r="AI16" s="651"/>
      <c r="AJ16" s="651"/>
      <c r="AK16" s="651"/>
      <c r="AL16" s="652">
        <v>0.3</v>
      </c>
      <c r="AM16" s="653"/>
      <c r="AN16" s="653"/>
      <c r="AO16" s="654"/>
      <c r="AP16" s="644" t="s">
        <v>263</v>
      </c>
      <c r="AQ16" s="645"/>
      <c r="AR16" s="645"/>
      <c r="AS16" s="645"/>
      <c r="AT16" s="645"/>
      <c r="AU16" s="645"/>
      <c r="AV16" s="645"/>
      <c r="AW16" s="645"/>
      <c r="AX16" s="645"/>
      <c r="AY16" s="645"/>
      <c r="AZ16" s="645"/>
      <c r="BA16" s="645"/>
      <c r="BB16" s="645"/>
      <c r="BC16" s="645"/>
      <c r="BD16" s="645"/>
      <c r="BE16" s="645"/>
      <c r="BF16" s="646"/>
      <c r="BG16" s="647" t="s">
        <v>130</v>
      </c>
      <c r="BH16" s="648"/>
      <c r="BI16" s="648"/>
      <c r="BJ16" s="648"/>
      <c r="BK16" s="648"/>
      <c r="BL16" s="648"/>
      <c r="BM16" s="648"/>
      <c r="BN16" s="649"/>
      <c r="BO16" s="650" t="s">
        <v>244</v>
      </c>
      <c r="BP16" s="650"/>
      <c r="BQ16" s="650"/>
      <c r="BR16" s="650"/>
      <c r="BS16" s="656" t="s">
        <v>130</v>
      </c>
      <c r="BT16" s="648"/>
      <c r="BU16" s="648"/>
      <c r="BV16" s="648"/>
      <c r="BW16" s="648"/>
      <c r="BX16" s="648"/>
      <c r="BY16" s="648"/>
      <c r="BZ16" s="648"/>
      <c r="CA16" s="648"/>
      <c r="CB16" s="657"/>
      <c r="CD16" s="662" t="s">
        <v>264</v>
      </c>
      <c r="CE16" s="663"/>
      <c r="CF16" s="663"/>
      <c r="CG16" s="663"/>
      <c r="CH16" s="663"/>
      <c r="CI16" s="663"/>
      <c r="CJ16" s="663"/>
      <c r="CK16" s="663"/>
      <c r="CL16" s="663"/>
      <c r="CM16" s="663"/>
      <c r="CN16" s="663"/>
      <c r="CO16" s="663"/>
      <c r="CP16" s="663"/>
      <c r="CQ16" s="664"/>
      <c r="CR16" s="647">
        <v>2255</v>
      </c>
      <c r="CS16" s="648"/>
      <c r="CT16" s="648"/>
      <c r="CU16" s="648"/>
      <c r="CV16" s="648"/>
      <c r="CW16" s="648"/>
      <c r="CX16" s="648"/>
      <c r="CY16" s="649"/>
      <c r="CZ16" s="650">
        <v>0</v>
      </c>
      <c r="DA16" s="650"/>
      <c r="DB16" s="650"/>
      <c r="DC16" s="650"/>
      <c r="DD16" s="656" t="s">
        <v>130</v>
      </c>
      <c r="DE16" s="648"/>
      <c r="DF16" s="648"/>
      <c r="DG16" s="648"/>
      <c r="DH16" s="648"/>
      <c r="DI16" s="648"/>
      <c r="DJ16" s="648"/>
      <c r="DK16" s="648"/>
      <c r="DL16" s="648"/>
      <c r="DM16" s="648"/>
      <c r="DN16" s="648"/>
      <c r="DO16" s="648"/>
      <c r="DP16" s="649"/>
      <c r="DQ16" s="656">
        <v>2255</v>
      </c>
      <c r="DR16" s="648"/>
      <c r="DS16" s="648"/>
      <c r="DT16" s="648"/>
      <c r="DU16" s="648"/>
      <c r="DV16" s="648"/>
      <c r="DW16" s="648"/>
      <c r="DX16" s="648"/>
      <c r="DY16" s="648"/>
      <c r="DZ16" s="648"/>
      <c r="EA16" s="648"/>
      <c r="EB16" s="648"/>
      <c r="EC16" s="657"/>
    </row>
    <row r="17" spans="2:133" ht="11.25" customHeight="1" x14ac:dyDescent="0.15">
      <c r="B17" s="644" t="s">
        <v>265</v>
      </c>
      <c r="C17" s="645"/>
      <c r="D17" s="645"/>
      <c r="E17" s="645"/>
      <c r="F17" s="645"/>
      <c r="G17" s="645"/>
      <c r="H17" s="645"/>
      <c r="I17" s="645"/>
      <c r="J17" s="645"/>
      <c r="K17" s="645"/>
      <c r="L17" s="645"/>
      <c r="M17" s="645"/>
      <c r="N17" s="645"/>
      <c r="O17" s="645"/>
      <c r="P17" s="645"/>
      <c r="Q17" s="646"/>
      <c r="R17" s="647">
        <v>52665</v>
      </c>
      <c r="S17" s="648"/>
      <c r="T17" s="648"/>
      <c r="U17" s="648"/>
      <c r="V17" s="648"/>
      <c r="W17" s="648"/>
      <c r="X17" s="648"/>
      <c r="Y17" s="649"/>
      <c r="Z17" s="650">
        <v>0.4</v>
      </c>
      <c r="AA17" s="650"/>
      <c r="AB17" s="650"/>
      <c r="AC17" s="650"/>
      <c r="AD17" s="651">
        <v>52665</v>
      </c>
      <c r="AE17" s="651"/>
      <c r="AF17" s="651"/>
      <c r="AG17" s="651"/>
      <c r="AH17" s="651"/>
      <c r="AI17" s="651"/>
      <c r="AJ17" s="651"/>
      <c r="AK17" s="651"/>
      <c r="AL17" s="652">
        <v>1</v>
      </c>
      <c r="AM17" s="653"/>
      <c r="AN17" s="653"/>
      <c r="AO17" s="654"/>
      <c r="AP17" s="644" t="s">
        <v>266</v>
      </c>
      <c r="AQ17" s="645"/>
      <c r="AR17" s="645"/>
      <c r="AS17" s="645"/>
      <c r="AT17" s="645"/>
      <c r="AU17" s="645"/>
      <c r="AV17" s="645"/>
      <c r="AW17" s="645"/>
      <c r="AX17" s="645"/>
      <c r="AY17" s="645"/>
      <c r="AZ17" s="645"/>
      <c r="BA17" s="645"/>
      <c r="BB17" s="645"/>
      <c r="BC17" s="645"/>
      <c r="BD17" s="645"/>
      <c r="BE17" s="645"/>
      <c r="BF17" s="646"/>
      <c r="BG17" s="647" t="s">
        <v>130</v>
      </c>
      <c r="BH17" s="648"/>
      <c r="BI17" s="648"/>
      <c r="BJ17" s="648"/>
      <c r="BK17" s="648"/>
      <c r="BL17" s="648"/>
      <c r="BM17" s="648"/>
      <c r="BN17" s="649"/>
      <c r="BO17" s="650" t="s">
        <v>244</v>
      </c>
      <c r="BP17" s="650"/>
      <c r="BQ17" s="650"/>
      <c r="BR17" s="650"/>
      <c r="BS17" s="656" t="s">
        <v>130</v>
      </c>
      <c r="BT17" s="648"/>
      <c r="BU17" s="648"/>
      <c r="BV17" s="648"/>
      <c r="BW17" s="648"/>
      <c r="BX17" s="648"/>
      <c r="BY17" s="648"/>
      <c r="BZ17" s="648"/>
      <c r="CA17" s="648"/>
      <c r="CB17" s="657"/>
      <c r="CD17" s="662" t="s">
        <v>267</v>
      </c>
      <c r="CE17" s="663"/>
      <c r="CF17" s="663"/>
      <c r="CG17" s="663"/>
      <c r="CH17" s="663"/>
      <c r="CI17" s="663"/>
      <c r="CJ17" s="663"/>
      <c r="CK17" s="663"/>
      <c r="CL17" s="663"/>
      <c r="CM17" s="663"/>
      <c r="CN17" s="663"/>
      <c r="CO17" s="663"/>
      <c r="CP17" s="663"/>
      <c r="CQ17" s="664"/>
      <c r="CR17" s="647">
        <v>375102</v>
      </c>
      <c r="CS17" s="648"/>
      <c r="CT17" s="648"/>
      <c r="CU17" s="648"/>
      <c r="CV17" s="648"/>
      <c r="CW17" s="648"/>
      <c r="CX17" s="648"/>
      <c r="CY17" s="649"/>
      <c r="CZ17" s="650">
        <v>3.2</v>
      </c>
      <c r="DA17" s="650"/>
      <c r="DB17" s="650"/>
      <c r="DC17" s="650"/>
      <c r="DD17" s="656" t="s">
        <v>130</v>
      </c>
      <c r="DE17" s="648"/>
      <c r="DF17" s="648"/>
      <c r="DG17" s="648"/>
      <c r="DH17" s="648"/>
      <c r="DI17" s="648"/>
      <c r="DJ17" s="648"/>
      <c r="DK17" s="648"/>
      <c r="DL17" s="648"/>
      <c r="DM17" s="648"/>
      <c r="DN17" s="648"/>
      <c r="DO17" s="648"/>
      <c r="DP17" s="649"/>
      <c r="DQ17" s="656">
        <v>375102</v>
      </c>
      <c r="DR17" s="648"/>
      <c r="DS17" s="648"/>
      <c r="DT17" s="648"/>
      <c r="DU17" s="648"/>
      <c r="DV17" s="648"/>
      <c r="DW17" s="648"/>
      <c r="DX17" s="648"/>
      <c r="DY17" s="648"/>
      <c r="DZ17" s="648"/>
      <c r="EA17" s="648"/>
      <c r="EB17" s="648"/>
      <c r="EC17" s="657"/>
    </row>
    <row r="18" spans="2:133" ht="11.25" customHeight="1" x14ac:dyDescent="0.15">
      <c r="B18" s="644" t="s">
        <v>268</v>
      </c>
      <c r="C18" s="645"/>
      <c r="D18" s="645"/>
      <c r="E18" s="645"/>
      <c r="F18" s="645"/>
      <c r="G18" s="645"/>
      <c r="H18" s="645"/>
      <c r="I18" s="645"/>
      <c r="J18" s="645"/>
      <c r="K18" s="645"/>
      <c r="L18" s="645"/>
      <c r="M18" s="645"/>
      <c r="N18" s="645"/>
      <c r="O18" s="645"/>
      <c r="P18" s="645"/>
      <c r="Q18" s="646"/>
      <c r="R18" s="647">
        <v>25048</v>
      </c>
      <c r="S18" s="648"/>
      <c r="T18" s="648"/>
      <c r="U18" s="648"/>
      <c r="V18" s="648"/>
      <c r="W18" s="648"/>
      <c r="X18" s="648"/>
      <c r="Y18" s="649"/>
      <c r="Z18" s="650">
        <v>0.2</v>
      </c>
      <c r="AA18" s="650"/>
      <c r="AB18" s="650"/>
      <c r="AC18" s="650"/>
      <c r="AD18" s="651">
        <v>25048</v>
      </c>
      <c r="AE18" s="651"/>
      <c r="AF18" s="651"/>
      <c r="AG18" s="651"/>
      <c r="AH18" s="651"/>
      <c r="AI18" s="651"/>
      <c r="AJ18" s="651"/>
      <c r="AK18" s="651"/>
      <c r="AL18" s="652">
        <v>0.5</v>
      </c>
      <c r="AM18" s="653"/>
      <c r="AN18" s="653"/>
      <c r="AO18" s="654"/>
      <c r="AP18" s="644" t="s">
        <v>269</v>
      </c>
      <c r="AQ18" s="645"/>
      <c r="AR18" s="645"/>
      <c r="AS18" s="645"/>
      <c r="AT18" s="645"/>
      <c r="AU18" s="645"/>
      <c r="AV18" s="645"/>
      <c r="AW18" s="645"/>
      <c r="AX18" s="645"/>
      <c r="AY18" s="645"/>
      <c r="AZ18" s="645"/>
      <c r="BA18" s="645"/>
      <c r="BB18" s="645"/>
      <c r="BC18" s="645"/>
      <c r="BD18" s="645"/>
      <c r="BE18" s="645"/>
      <c r="BF18" s="646"/>
      <c r="BG18" s="647" t="s">
        <v>244</v>
      </c>
      <c r="BH18" s="648"/>
      <c r="BI18" s="648"/>
      <c r="BJ18" s="648"/>
      <c r="BK18" s="648"/>
      <c r="BL18" s="648"/>
      <c r="BM18" s="648"/>
      <c r="BN18" s="649"/>
      <c r="BO18" s="650" t="s">
        <v>130</v>
      </c>
      <c r="BP18" s="650"/>
      <c r="BQ18" s="650"/>
      <c r="BR18" s="650"/>
      <c r="BS18" s="656" t="s">
        <v>244</v>
      </c>
      <c r="BT18" s="648"/>
      <c r="BU18" s="648"/>
      <c r="BV18" s="648"/>
      <c r="BW18" s="648"/>
      <c r="BX18" s="648"/>
      <c r="BY18" s="648"/>
      <c r="BZ18" s="648"/>
      <c r="CA18" s="648"/>
      <c r="CB18" s="657"/>
      <c r="CD18" s="662" t="s">
        <v>270</v>
      </c>
      <c r="CE18" s="663"/>
      <c r="CF18" s="663"/>
      <c r="CG18" s="663"/>
      <c r="CH18" s="663"/>
      <c r="CI18" s="663"/>
      <c r="CJ18" s="663"/>
      <c r="CK18" s="663"/>
      <c r="CL18" s="663"/>
      <c r="CM18" s="663"/>
      <c r="CN18" s="663"/>
      <c r="CO18" s="663"/>
      <c r="CP18" s="663"/>
      <c r="CQ18" s="664"/>
      <c r="CR18" s="647" t="s">
        <v>130</v>
      </c>
      <c r="CS18" s="648"/>
      <c r="CT18" s="648"/>
      <c r="CU18" s="648"/>
      <c r="CV18" s="648"/>
      <c r="CW18" s="648"/>
      <c r="CX18" s="648"/>
      <c r="CY18" s="649"/>
      <c r="CZ18" s="650" t="s">
        <v>244</v>
      </c>
      <c r="DA18" s="650"/>
      <c r="DB18" s="650"/>
      <c r="DC18" s="650"/>
      <c r="DD18" s="656" t="s">
        <v>139</v>
      </c>
      <c r="DE18" s="648"/>
      <c r="DF18" s="648"/>
      <c r="DG18" s="648"/>
      <c r="DH18" s="648"/>
      <c r="DI18" s="648"/>
      <c r="DJ18" s="648"/>
      <c r="DK18" s="648"/>
      <c r="DL18" s="648"/>
      <c r="DM18" s="648"/>
      <c r="DN18" s="648"/>
      <c r="DO18" s="648"/>
      <c r="DP18" s="649"/>
      <c r="DQ18" s="656" t="s">
        <v>130</v>
      </c>
      <c r="DR18" s="648"/>
      <c r="DS18" s="648"/>
      <c r="DT18" s="648"/>
      <c r="DU18" s="648"/>
      <c r="DV18" s="648"/>
      <c r="DW18" s="648"/>
      <c r="DX18" s="648"/>
      <c r="DY18" s="648"/>
      <c r="DZ18" s="648"/>
      <c r="EA18" s="648"/>
      <c r="EB18" s="648"/>
      <c r="EC18" s="657"/>
    </row>
    <row r="19" spans="2:133" ht="11.25" customHeight="1" x14ac:dyDescent="0.15">
      <c r="B19" s="644" t="s">
        <v>271</v>
      </c>
      <c r="C19" s="645"/>
      <c r="D19" s="645"/>
      <c r="E19" s="645"/>
      <c r="F19" s="645"/>
      <c r="G19" s="645"/>
      <c r="H19" s="645"/>
      <c r="I19" s="645"/>
      <c r="J19" s="645"/>
      <c r="K19" s="645"/>
      <c r="L19" s="645"/>
      <c r="M19" s="645"/>
      <c r="N19" s="645"/>
      <c r="O19" s="645"/>
      <c r="P19" s="645"/>
      <c r="Q19" s="646"/>
      <c r="R19" s="647">
        <v>17206</v>
      </c>
      <c r="S19" s="648"/>
      <c r="T19" s="648"/>
      <c r="U19" s="648"/>
      <c r="V19" s="648"/>
      <c r="W19" s="648"/>
      <c r="X19" s="648"/>
      <c r="Y19" s="649"/>
      <c r="Z19" s="650">
        <v>0.1</v>
      </c>
      <c r="AA19" s="650"/>
      <c r="AB19" s="650"/>
      <c r="AC19" s="650"/>
      <c r="AD19" s="651">
        <v>17206</v>
      </c>
      <c r="AE19" s="651"/>
      <c r="AF19" s="651"/>
      <c r="AG19" s="651"/>
      <c r="AH19" s="651"/>
      <c r="AI19" s="651"/>
      <c r="AJ19" s="651"/>
      <c r="AK19" s="651"/>
      <c r="AL19" s="652">
        <v>0.3</v>
      </c>
      <c r="AM19" s="653"/>
      <c r="AN19" s="653"/>
      <c r="AO19" s="654"/>
      <c r="AP19" s="644" t="s">
        <v>272</v>
      </c>
      <c r="AQ19" s="645"/>
      <c r="AR19" s="645"/>
      <c r="AS19" s="645"/>
      <c r="AT19" s="645"/>
      <c r="AU19" s="645"/>
      <c r="AV19" s="645"/>
      <c r="AW19" s="645"/>
      <c r="AX19" s="645"/>
      <c r="AY19" s="645"/>
      <c r="AZ19" s="645"/>
      <c r="BA19" s="645"/>
      <c r="BB19" s="645"/>
      <c r="BC19" s="645"/>
      <c r="BD19" s="645"/>
      <c r="BE19" s="645"/>
      <c r="BF19" s="646"/>
      <c r="BG19" s="647">
        <v>192963</v>
      </c>
      <c r="BH19" s="648"/>
      <c r="BI19" s="648"/>
      <c r="BJ19" s="648"/>
      <c r="BK19" s="648"/>
      <c r="BL19" s="648"/>
      <c r="BM19" s="648"/>
      <c r="BN19" s="649"/>
      <c r="BO19" s="650">
        <v>4.0999999999999996</v>
      </c>
      <c r="BP19" s="650"/>
      <c r="BQ19" s="650"/>
      <c r="BR19" s="650"/>
      <c r="BS19" s="656" t="s">
        <v>130</v>
      </c>
      <c r="BT19" s="648"/>
      <c r="BU19" s="648"/>
      <c r="BV19" s="648"/>
      <c r="BW19" s="648"/>
      <c r="BX19" s="648"/>
      <c r="BY19" s="648"/>
      <c r="BZ19" s="648"/>
      <c r="CA19" s="648"/>
      <c r="CB19" s="657"/>
      <c r="CD19" s="662" t="s">
        <v>273</v>
      </c>
      <c r="CE19" s="663"/>
      <c r="CF19" s="663"/>
      <c r="CG19" s="663"/>
      <c r="CH19" s="663"/>
      <c r="CI19" s="663"/>
      <c r="CJ19" s="663"/>
      <c r="CK19" s="663"/>
      <c r="CL19" s="663"/>
      <c r="CM19" s="663"/>
      <c r="CN19" s="663"/>
      <c r="CO19" s="663"/>
      <c r="CP19" s="663"/>
      <c r="CQ19" s="664"/>
      <c r="CR19" s="647" t="s">
        <v>130</v>
      </c>
      <c r="CS19" s="648"/>
      <c r="CT19" s="648"/>
      <c r="CU19" s="648"/>
      <c r="CV19" s="648"/>
      <c r="CW19" s="648"/>
      <c r="CX19" s="648"/>
      <c r="CY19" s="649"/>
      <c r="CZ19" s="650" t="s">
        <v>244</v>
      </c>
      <c r="DA19" s="650"/>
      <c r="DB19" s="650"/>
      <c r="DC19" s="650"/>
      <c r="DD19" s="656" t="s">
        <v>130</v>
      </c>
      <c r="DE19" s="648"/>
      <c r="DF19" s="648"/>
      <c r="DG19" s="648"/>
      <c r="DH19" s="648"/>
      <c r="DI19" s="648"/>
      <c r="DJ19" s="648"/>
      <c r="DK19" s="648"/>
      <c r="DL19" s="648"/>
      <c r="DM19" s="648"/>
      <c r="DN19" s="648"/>
      <c r="DO19" s="648"/>
      <c r="DP19" s="649"/>
      <c r="DQ19" s="656" t="s">
        <v>130</v>
      </c>
      <c r="DR19" s="648"/>
      <c r="DS19" s="648"/>
      <c r="DT19" s="648"/>
      <c r="DU19" s="648"/>
      <c r="DV19" s="648"/>
      <c r="DW19" s="648"/>
      <c r="DX19" s="648"/>
      <c r="DY19" s="648"/>
      <c r="DZ19" s="648"/>
      <c r="EA19" s="648"/>
      <c r="EB19" s="648"/>
      <c r="EC19" s="657"/>
    </row>
    <row r="20" spans="2:133" ht="11.25" customHeight="1" x14ac:dyDescent="0.15">
      <c r="B20" s="644" t="s">
        <v>274</v>
      </c>
      <c r="C20" s="645"/>
      <c r="D20" s="645"/>
      <c r="E20" s="645"/>
      <c r="F20" s="645"/>
      <c r="G20" s="645"/>
      <c r="H20" s="645"/>
      <c r="I20" s="645"/>
      <c r="J20" s="645"/>
      <c r="K20" s="645"/>
      <c r="L20" s="645"/>
      <c r="M20" s="645"/>
      <c r="N20" s="645"/>
      <c r="O20" s="645"/>
      <c r="P20" s="645"/>
      <c r="Q20" s="646"/>
      <c r="R20" s="647">
        <v>6903</v>
      </c>
      <c r="S20" s="648"/>
      <c r="T20" s="648"/>
      <c r="U20" s="648"/>
      <c r="V20" s="648"/>
      <c r="W20" s="648"/>
      <c r="X20" s="648"/>
      <c r="Y20" s="649"/>
      <c r="Z20" s="650">
        <v>0.1</v>
      </c>
      <c r="AA20" s="650"/>
      <c r="AB20" s="650"/>
      <c r="AC20" s="650"/>
      <c r="AD20" s="651">
        <v>6903</v>
      </c>
      <c r="AE20" s="651"/>
      <c r="AF20" s="651"/>
      <c r="AG20" s="651"/>
      <c r="AH20" s="651"/>
      <c r="AI20" s="651"/>
      <c r="AJ20" s="651"/>
      <c r="AK20" s="651"/>
      <c r="AL20" s="652">
        <v>0.1</v>
      </c>
      <c r="AM20" s="653"/>
      <c r="AN20" s="653"/>
      <c r="AO20" s="654"/>
      <c r="AP20" s="644" t="s">
        <v>275</v>
      </c>
      <c r="AQ20" s="645"/>
      <c r="AR20" s="645"/>
      <c r="AS20" s="645"/>
      <c r="AT20" s="645"/>
      <c r="AU20" s="645"/>
      <c r="AV20" s="645"/>
      <c r="AW20" s="645"/>
      <c r="AX20" s="645"/>
      <c r="AY20" s="645"/>
      <c r="AZ20" s="645"/>
      <c r="BA20" s="645"/>
      <c r="BB20" s="645"/>
      <c r="BC20" s="645"/>
      <c r="BD20" s="645"/>
      <c r="BE20" s="645"/>
      <c r="BF20" s="646"/>
      <c r="BG20" s="647">
        <v>192963</v>
      </c>
      <c r="BH20" s="648"/>
      <c r="BI20" s="648"/>
      <c r="BJ20" s="648"/>
      <c r="BK20" s="648"/>
      <c r="BL20" s="648"/>
      <c r="BM20" s="648"/>
      <c r="BN20" s="649"/>
      <c r="BO20" s="650">
        <v>4.0999999999999996</v>
      </c>
      <c r="BP20" s="650"/>
      <c r="BQ20" s="650"/>
      <c r="BR20" s="650"/>
      <c r="BS20" s="656" t="s">
        <v>244</v>
      </c>
      <c r="BT20" s="648"/>
      <c r="BU20" s="648"/>
      <c r="BV20" s="648"/>
      <c r="BW20" s="648"/>
      <c r="BX20" s="648"/>
      <c r="BY20" s="648"/>
      <c r="BZ20" s="648"/>
      <c r="CA20" s="648"/>
      <c r="CB20" s="657"/>
      <c r="CD20" s="662" t="s">
        <v>276</v>
      </c>
      <c r="CE20" s="663"/>
      <c r="CF20" s="663"/>
      <c r="CG20" s="663"/>
      <c r="CH20" s="663"/>
      <c r="CI20" s="663"/>
      <c r="CJ20" s="663"/>
      <c r="CK20" s="663"/>
      <c r="CL20" s="663"/>
      <c r="CM20" s="663"/>
      <c r="CN20" s="663"/>
      <c r="CO20" s="663"/>
      <c r="CP20" s="663"/>
      <c r="CQ20" s="664"/>
      <c r="CR20" s="647">
        <v>11894325</v>
      </c>
      <c r="CS20" s="648"/>
      <c r="CT20" s="648"/>
      <c r="CU20" s="648"/>
      <c r="CV20" s="648"/>
      <c r="CW20" s="648"/>
      <c r="CX20" s="648"/>
      <c r="CY20" s="649"/>
      <c r="CZ20" s="650">
        <v>100</v>
      </c>
      <c r="DA20" s="650"/>
      <c r="DB20" s="650"/>
      <c r="DC20" s="650"/>
      <c r="DD20" s="656">
        <v>3157165</v>
      </c>
      <c r="DE20" s="648"/>
      <c r="DF20" s="648"/>
      <c r="DG20" s="648"/>
      <c r="DH20" s="648"/>
      <c r="DI20" s="648"/>
      <c r="DJ20" s="648"/>
      <c r="DK20" s="648"/>
      <c r="DL20" s="648"/>
      <c r="DM20" s="648"/>
      <c r="DN20" s="648"/>
      <c r="DO20" s="648"/>
      <c r="DP20" s="649"/>
      <c r="DQ20" s="656">
        <v>6369204</v>
      </c>
      <c r="DR20" s="648"/>
      <c r="DS20" s="648"/>
      <c r="DT20" s="648"/>
      <c r="DU20" s="648"/>
      <c r="DV20" s="648"/>
      <c r="DW20" s="648"/>
      <c r="DX20" s="648"/>
      <c r="DY20" s="648"/>
      <c r="DZ20" s="648"/>
      <c r="EA20" s="648"/>
      <c r="EB20" s="648"/>
      <c r="EC20" s="657"/>
    </row>
    <row r="21" spans="2:133" ht="11.25" customHeight="1" x14ac:dyDescent="0.15">
      <c r="B21" s="644" t="s">
        <v>277</v>
      </c>
      <c r="C21" s="645"/>
      <c r="D21" s="645"/>
      <c r="E21" s="645"/>
      <c r="F21" s="645"/>
      <c r="G21" s="645"/>
      <c r="H21" s="645"/>
      <c r="I21" s="645"/>
      <c r="J21" s="645"/>
      <c r="K21" s="645"/>
      <c r="L21" s="645"/>
      <c r="M21" s="645"/>
      <c r="N21" s="645"/>
      <c r="O21" s="645"/>
      <c r="P21" s="645"/>
      <c r="Q21" s="646"/>
      <c r="R21" s="647">
        <v>939</v>
      </c>
      <c r="S21" s="648"/>
      <c r="T21" s="648"/>
      <c r="U21" s="648"/>
      <c r="V21" s="648"/>
      <c r="W21" s="648"/>
      <c r="X21" s="648"/>
      <c r="Y21" s="649"/>
      <c r="Z21" s="650">
        <v>0</v>
      </c>
      <c r="AA21" s="650"/>
      <c r="AB21" s="650"/>
      <c r="AC21" s="650"/>
      <c r="AD21" s="651">
        <v>939</v>
      </c>
      <c r="AE21" s="651"/>
      <c r="AF21" s="651"/>
      <c r="AG21" s="651"/>
      <c r="AH21" s="651"/>
      <c r="AI21" s="651"/>
      <c r="AJ21" s="651"/>
      <c r="AK21" s="651"/>
      <c r="AL21" s="652">
        <v>0</v>
      </c>
      <c r="AM21" s="653"/>
      <c r="AN21" s="653"/>
      <c r="AO21" s="654"/>
      <c r="AP21" s="666" t="s">
        <v>278</v>
      </c>
      <c r="AQ21" s="667"/>
      <c r="AR21" s="667"/>
      <c r="AS21" s="667"/>
      <c r="AT21" s="667"/>
      <c r="AU21" s="667"/>
      <c r="AV21" s="667"/>
      <c r="AW21" s="667"/>
      <c r="AX21" s="667"/>
      <c r="AY21" s="667"/>
      <c r="AZ21" s="667"/>
      <c r="BA21" s="667"/>
      <c r="BB21" s="667"/>
      <c r="BC21" s="667"/>
      <c r="BD21" s="667"/>
      <c r="BE21" s="667"/>
      <c r="BF21" s="668"/>
      <c r="BG21" s="647">
        <v>4098</v>
      </c>
      <c r="BH21" s="648"/>
      <c r="BI21" s="648"/>
      <c r="BJ21" s="648"/>
      <c r="BK21" s="648"/>
      <c r="BL21" s="648"/>
      <c r="BM21" s="648"/>
      <c r="BN21" s="649"/>
      <c r="BO21" s="650">
        <v>0.1</v>
      </c>
      <c r="BP21" s="650"/>
      <c r="BQ21" s="650"/>
      <c r="BR21" s="650"/>
      <c r="BS21" s="656" t="s">
        <v>130</v>
      </c>
      <c r="BT21" s="648"/>
      <c r="BU21" s="648"/>
      <c r="BV21" s="648"/>
      <c r="BW21" s="648"/>
      <c r="BX21" s="648"/>
      <c r="BY21" s="648"/>
      <c r="BZ21" s="648"/>
      <c r="CA21" s="648"/>
      <c r="CB21" s="657"/>
      <c r="CD21" s="674"/>
      <c r="CE21" s="675"/>
      <c r="CF21" s="675"/>
      <c r="CG21" s="675"/>
      <c r="CH21" s="675"/>
      <c r="CI21" s="675"/>
      <c r="CJ21" s="675"/>
      <c r="CK21" s="675"/>
      <c r="CL21" s="675"/>
      <c r="CM21" s="675"/>
      <c r="CN21" s="675"/>
      <c r="CO21" s="675"/>
      <c r="CP21" s="675"/>
      <c r="CQ21" s="676"/>
      <c r="CR21" s="677"/>
      <c r="CS21" s="670"/>
      <c r="CT21" s="670"/>
      <c r="CU21" s="670"/>
      <c r="CV21" s="670"/>
      <c r="CW21" s="670"/>
      <c r="CX21" s="670"/>
      <c r="CY21" s="678"/>
      <c r="CZ21" s="679"/>
      <c r="DA21" s="679"/>
      <c r="DB21" s="679"/>
      <c r="DC21" s="679"/>
      <c r="DD21" s="669"/>
      <c r="DE21" s="670"/>
      <c r="DF21" s="670"/>
      <c r="DG21" s="670"/>
      <c r="DH21" s="670"/>
      <c r="DI21" s="670"/>
      <c r="DJ21" s="670"/>
      <c r="DK21" s="670"/>
      <c r="DL21" s="670"/>
      <c r="DM21" s="670"/>
      <c r="DN21" s="670"/>
      <c r="DO21" s="670"/>
      <c r="DP21" s="678"/>
      <c r="DQ21" s="669"/>
      <c r="DR21" s="670"/>
      <c r="DS21" s="670"/>
      <c r="DT21" s="670"/>
      <c r="DU21" s="670"/>
      <c r="DV21" s="670"/>
      <c r="DW21" s="670"/>
      <c r="DX21" s="670"/>
      <c r="DY21" s="670"/>
      <c r="DZ21" s="670"/>
      <c r="EA21" s="670"/>
      <c r="EB21" s="670"/>
      <c r="EC21" s="671"/>
    </row>
    <row r="22" spans="2:133" ht="11.25" customHeight="1" x14ac:dyDescent="0.15">
      <c r="B22" s="644" t="s">
        <v>279</v>
      </c>
      <c r="C22" s="645"/>
      <c r="D22" s="645"/>
      <c r="E22" s="645"/>
      <c r="F22" s="645"/>
      <c r="G22" s="645"/>
      <c r="H22" s="645"/>
      <c r="I22" s="645"/>
      <c r="J22" s="645"/>
      <c r="K22" s="645"/>
      <c r="L22" s="645"/>
      <c r="M22" s="645"/>
      <c r="N22" s="645"/>
      <c r="O22" s="645"/>
      <c r="P22" s="645"/>
      <c r="Q22" s="646"/>
      <c r="R22" s="647">
        <v>17283</v>
      </c>
      <c r="S22" s="648"/>
      <c r="T22" s="648"/>
      <c r="U22" s="648"/>
      <c r="V22" s="648"/>
      <c r="W22" s="648"/>
      <c r="X22" s="648"/>
      <c r="Y22" s="649"/>
      <c r="Z22" s="650">
        <v>0.1</v>
      </c>
      <c r="AA22" s="650"/>
      <c r="AB22" s="650"/>
      <c r="AC22" s="650"/>
      <c r="AD22" s="651" t="s">
        <v>130</v>
      </c>
      <c r="AE22" s="651"/>
      <c r="AF22" s="651"/>
      <c r="AG22" s="651"/>
      <c r="AH22" s="651"/>
      <c r="AI22" s="651"/>
      <c r="AJ22" s="651"/>
      <c r="AK22" s="651"/>
      <c r="AL22" s="652" t="s">
        <v>130</v>
      </c>
      <c r="AM22" s="653"/>
      <c r="AN22" s="653"/>
      <c r="AO22" s="654"/>
      <c r="AP22" s="666" t="s">
        <v>280</v>
      </c>
      <c r="AQ22" s="667"/>
      <c r="AR22" s="667"/>
      <c r="AS22" s="667"/>
      <c r="AT22" s="667"/>
      <c r="AU22" s="667"/>
      <c r="AV22" s="667"/>
      <c r="AW22" s="667"/>
      <c r="AX22" s="667"/>
      <c r="AY22" s="667"/>
      <c r="AZ22" s="667"/>
      <c r="BA22" s="667"/>
      <c r="BB22" s="667"/>
      <c r="BC22" s="667"/>
      <c r="BD22" s="667"/>
      <c r="BE22" s="667"/>
      <c r="BF22" s="668"/>
      <c r="BG22" s="647" t="s">
        <v>130</v>
      </c>
      <c r="BH22" s="648"/>
      <c r="BI22" s="648"/>
      <c r="BJ22" s="648"/>
      <c r="BK22" s="648"/>
      <c r="BL22" s="648"/>
      <c r="BM22" s="648"/>
      <c r="BN22" s="649"/>
      <c r="BO22" s="650" t="s">
        <v>130</v>
      </c>
      <c r="BP22" s="650"/>
      <c r="BQ22" s="650"/>
      <c r="BR22" s="650"/>
      <c r="BS22" s="656" t="s">
        <v>244</v>
      </c>
      <c r="BT22" s="648"/>
      <c r="BU22" s="648"/>
      <c r="BV22" s="648"/>
      <c r="BW22" s="648"/>
      <c r="BX22" s="648"/>
      <c r="BY22" s="648"/>
      <c r="BZ22" s="648"/>
      <c r="CA22" s="648"/>
      <c r="CB22" s="657"/>
      <c r="CD22" s="629" t="s">
        <v>281</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15">
      <c r="B23" s="644" t="s">
        <v>282</v>
      </c>
      <c r="C23" s="645"/>
      <c r="D23" s="645"/>
      <c r="E23" s="645"/>
      <c r="F23" s="645"/>
      <c r="G23" s="645"/>
      <c r="H23" s="645"/>
      <c r="I23" s="645"/>
      <c r="J23" s="645"/>
      <c r="K23" s="645"/>
      <c r="L23" s="645"/>
      <c r="M23" s="645"/>
      <c r="N23" s="645"/>
      <c r="O23" s="645"/>
      <c r="P23" s="645"/>
      <c r="Q23" s="646"/>
      <c r="R23" s="647" t="s">
        <v>130</v>
      </c>
      <c r="S23" s="648"/>
      <c r="T23" s="648"/>
      <c r="U23" s="648"/>
      <c r="V23" s="648"/>
      <c r="W23" s="648"/>
      <c r="X23" s="648"/>
      <c r="Y23" s="649"/>
      <c r="Z23" s="650" t="s">
        <v>244</v>
      </c>
      <c r="AA23" s="650"/>
      <c r="AB23" s="650"/>
      <c r="AC23" s="650"/>
      <c r="AD23" s="651" t="s">
        <v>244</v>
      </c>
      <c r="AE23" s="651"/>
      <c r="AF23" s="651"/>
      <c r="AG23" s="651"/>
      <c r="AH23" s="651"/>
      <c r="AI23" s="651"/>
      <c r="AJ23" s="651"/>
      <c r="AK23" s="651"/>
      <c r="AL23" s="652" t="s">
        <v>130</v>
      </c>
      <c r="AM23" s="653"/>
      <c r="AN23" s="653"/>
      <c r="AO23" s="654"/>
      <c r="AP23" s="666" t="s">
        <v>283</v>
      </c>
      <c r="AQ23" s="667"/>
      <c r="AR23" s="667"/>
      <c r="AS23" s="667"/>
      <c r="AT23" s="667"/>
      <c r="AU23" s="667"/>
      <c r="AV23" s="667"/>
      <c r="AW23" s="667"/>
      <c r="AX23" s="667"/>
      <c r="AY23" s="667"/>
      <c r="AZ23" s="667"/>
      <c r="BA23" s="667"/>
      <c r="BB23" s="667"/>
      <c r="BC23" s="667"/>
      <c r="BD23" s="667"/>
      <c r="BE23" s="667"/>
      <c r="BF23" s="668"/>
      <c r="BG23" s="647">
        <v>188865</v>
      </c>
      <c r="BH23" s="648"/>
      <c r="BI23" s="648"/>
      <c r="BJ23" s="648"/>
      <c r="BK23" s="648"/>
      <c r="BL23" s="648"/>
      <c r="BM23" s="648"/>
      <c r="BN23" s="649"/>
      <c r="BO23" s="650">
        <v>4</v>
      </c>
      <c r="BP23" s="650"/>
      <c r="BQ23" s="650"/>
      <c r="BR23" s="650"/>
      <c r="BS23" s="656" t="s">
        <v>244</v>
      </c>
      <c r="BT23" s="648"/>
      <c r="BU23" s="648"/>
      <c r="BV23" s="648"/>
      <c r="BW23" s="648"/>
      <c r="BX23" s="648"/>
      <c r="BY23" s="648"/>
      <c r="BZ23" s="648"/>
      <c r="CA23" s="648"/>
      <c r="CB23" s="657"/>
      <c r="CD23" s="629" t="s">
        <v>222</v>
      </c>
      <c r="CE23" s="630"/>
      <c r="CF23" s="630"/>
      <c r="CG23" s="630"/>
      <c r="CH23" s="630"/>
      <c r="CI23" s="630"/>
      <c r="CJ23" s="630"/>
      <c r="CK23" s="630"/>
      <c r="CL23" s="630"/>
      <c r="CM23" s="630"/>
      <c r="CN23" s="630"/>
      <c r="CO23" s="630"/>
      <c r="CP23" s="630"/>
      <c r="CQ23" s="631"/>
      <c r="CR23" s="629" t="s">
        <v>284</v>
      </c>
      <c r="CS23" s="630"/>
      <c r="CT23" s="630"/>
      <c r="CU23" s="630"/>
      <c r="CV23" s="630"/>
      <c r="CW23" s="630"/>
      <c r="CX23" s="630"/>
      <c r="CY23" s="631"/>
      <c r="CZ23" s="629" t="s">
        <v>285</v>
      </c>
      <c r="DA23" s="630"/>
      <c r="DB23" s="630"/>
      <c r="DC23" s="631"/>
      <c r="DD23" s="629" t="s">
        <v>286</v>
      </c>
      <c r="DE23" s="630"/>
      <c r="DF23" s="630"/>
      <c r="DG23" s="630"/>
      <c r="DH23" s="630"/>
      <c r="DI23" s="630"/>
      <c r="DJ23" s="630"/>
      <c r="DK23" s="631"/>
      <c r="DL23" s="680" t="s">
        <v>287</v>
      </c>
      <c r="DM23" s="681"/>
      <c r="DN23" s="681"/>
      <c r="DO23" s="681"/>
      <c r="DP23" s="681"/>
      <c r="DQ23" s="681"/>
      <c r="DR23" s="681"/>
      <c r="DS23" s="681"/>
      <c r="DT23" s="681"/>
      <c r="DU23" s="681"/>
      <c r="DV23" s="682"/>
      <c r="DW23" s="629" t="s">
        <v>288</v>
      </c>
      <c r="DX23" s="630"/>
      <c r="DY23" s="630"/>
      <c r="DZ23" s="630"/>
      <c r="EA23" s="630"/>
      <c r="EB23" s="630"/>
      <c r="EC23" s="631"/>
    </row>
    <row r="24" spans="2:133" ht="11.25" customHeight="1" x14ac:dyDescent="0.15">
      <c r="B24" s="644" t="s">
        <v>289</v>
      </c>
      <c r="C24" s="645"/>
      <c r="D24" s="645"/>
      <c r="E24" s="645"/>
      <c r="F24" s="645"/>
      <c r="G24" s="645"/>
      <c r="H24" s="645"/>
      <c r="I24" s="645"/>
      <c r="J24" s="645"/>
      <c r="K24" s="645"/>
      <c r="L24" s="645"/>
      <c r="M24" s="645"/>
      <c r="N24" s="645"/>
      <c r="O24" s="645"/>
      <c r="P24" s="645"/>
      <c r="Q24" s="646"/>
      <c r="R24" s="647">
        <v>14061</v>
      </c>
      <c r="S24" s="648"/>
      <c r="T24" s="648"/>
      <c r="U24" s="648"/>
      <c r="V24" s="648"/>
      <c r="W24" s="648"/>
      <c r="X24" s="648"/>
      <c r="Y24" s="649"/>
      <c r="Z24" s="650">
        <v>0.1</v>
      </c>
      <c r="AA24" s="650"/>
      <c r="AB24" s="650"/>
      <c r="AC24" s="650"/>
      <c r="AD24" s="651" t="s">
        <v>130</v>
      </c>
      <c r="AE24" s="651"/>
      <c r="AF24" s="651"/>
      <c r="AG24" s="651"/>
      <c r="AH24" s="651"/>
      <c r="AI24" s="651"/>
      <c r="AJ24" s="651"/>
      <c r="AK24" s="651"/>
      <c r="AL24" s="652" t="s">
        <v>244</v>
      </c>
      <c r="AM24" s="653"/>
      <c r="AN24" s="653"/>
      <c r="AO24" s="654"/>
      <c r="AP24" s="666" t="s">
        <v>290</v>
      </c>
      <c r="AQ24" s="667"/>
      <c r="AR24" s="667"/>
      <c r="AS24" s="667"/>
      <c r="AT24" s="667"/>
      <c r="AU24" s="667"/>
      <c r="AV24" s="667"/>
      <c r="AW24" s="667"/>
      <c r="AX24" s="667"/>
      <c r="AY24" s="667"/>
      <c r="AZ24" s="667"/>
      <c r="BA24" s="667"/>
      <c r="BB24" s="667"/>
      <c r="BC24" s="667"/>
      <c r="BD24" s="667"/>
      <c r="BE24" s="667"/>
      <c r="BF24" s="668"/>
      <c r="BG24" s="647" t="s">
        <v>139</v>
      </c>
      <c r="BH24" s="648"/>
      <c r="BI24" s="648"/>
      <c r="BJ24" s="648"/>
      <c r="BK24" s="648"/>
      <c r="BL24" s="648"/>
      <c r="BM24" s="648"/>
      <c r="BN24" s="649"/>
      <c r="BO24" s="650" t="s">
        <v>130</v>
      </c>
      <c r="BP24" s="650"/>
      <c r="BQ24" s="650"/>
      <c r="BR24" s="650"/>
      <c r="BS24" s="656" t="s">
        <v>130</v>
      </c>
      <c r="BT24" s="648"/>
      <c r="BU24" s="648"/>
      <c r="BV24" s="648"/>
      <c r="BW24" s="648"/>
      <c r="BX24" s="648"/>
      <c r="BY24" s="648"/>
      <c r="BZ24" s="648"/>
      <c r="CA24" s="648"/>
      <c r="CB24" s="657"/>
      <c r="CD24" s="658" t="s">
        <v>291</v>
      </c>
      <c r="CE24" s="659"/>
      <c r="CF24" s="659"/>
      <c r="CG24" s="659"/>
      <c r="CH24" s="659"/>
      <c r="CI24" s="659"/>
      <c r="CJ24" s="659"/>
      <c r="CK24" s="659"/>
      <c r="CL24" s="659"/>
      <c r="CM24" s="659"/>
      <c r="CN24" s="659"/>
      <c r="CO24" s="659"/>
      <c r="CP24" s="659"/>
      <c r="CQ24" s="660"/>
      <c r="CR24" s="636">
        <v>2532741</v>
      </c>
      <c r="CS24" s="637"/>
      <c r="CT24" s="637"/>
      <c r="CU24" s="637"/>
      <c r="CV24" s="637"/>
      <c r="CW24" s="637"/>
      <c r="CX24" s="637"/>
      <c r="CY24" s="638"/>
      <c r="CZ24" s="641">
        <v>21.3</v>
      </c>
      <c r="DA24" s="642"/>
      <c r="DB24" s="642"/>
      <c r="DC24" s="661"/>
      <c r="DD24" s="683">
        <v>1943546</v>
      </c>
      <c r="DE24" s="637"/>
      <c r="DF24" s="637"/>
      <c r="DG24" s="637"/>
      <c r="DH24" s="637"/>
      <c r="DI24" s="637"/>
      <c r="DJ24" s="637"/>
      <c r="DK24" s="638"/>
      <c r="DL24" s="683">
        <v>1922018</v>
      </c>
      <c r="DM24" s="637"/>
      <c r="DN24" s="637"/>
      <c r="DO24" s="637"/>
      <c r="DP24" s="637"/>
      <c r="DQ24" s="637"/>
      <c r="DR24" s="637"/>
      <c r="DS24" s="637"/>
      <c r="DT24" s="637"/>
      <c r="DU24" s="637"/>
      <c r="DV24" s="638"/>
      <c r="DW24" s="641">
        <v>35.799999999999997</v>
      </c>
      <c r="DX24" s="642"/>
      <c r="DY24" s="642"/>
      <c r="DZ24" s="642"/>
      <c r="EA24" s="642"/>
      <c r="EB24" s="642"/>
      <c r="EC24" s="643"/>
    </row>
    <row r="25" spans="2:133" ht="11.25" customHeight="1" x14ac:dyDescent="0.15">
      <c r="B25" s="644" t="s">
        <v>292</v>
      </c>
      <c r="C25" s="645"/>
      <c r="D25" s="645"/>
      <c r="E25" s="645"/>
      <c r="F25" s="645"/>
      <c r="G25" s="645"/>
      <c r="H25" s="645"/>
      <c r="I25" s="645"/>
      <c r="J25" s="645"/>
      <c r="K25" s="645"/>
      <c r="L25" s="645"/>
      <c r="M25" s="645"/>
      <c r="N25" s="645"/>
      <c r="O25" s="645"/>
      <c r="P25" s="645"/>
      <c r="Q25" s="646"/>
      <c r="R25" s="647">
        <v>3222</v>
      </c>
      <c r="S25" s="648"/>
      <c r="T25" s="648"/>
      <c r="U25" s="648"/>
      <c r="V25" s="648"/>
      <c r="W25" s="648"/>
      <c r="X25" s="648"/>
      <c r="Y25" s="649"/>
      <c r="Z25" s="650">
        <v>0</v>
      </c>
      <c r="AA25" s="650"/>
      <c r="AB25" s="650"/>
      <c r="AC25" s="650"/>
      <c r="AD25" s="651" t="s">
        <v>130</v>
      </c>
      <c r="AE25" s="651"/>
      <c r="AF25" s="651"/>
      <c r="AG25" s="651"/>
      <c r="AH25" s="651"/>
      <c r="AI25" s="651"/>
      <c r="AJ25" s="651"/>
      <c r="AK25" s="651"/>
      <c r="AL25" s="652" t="s">
        <v>244</v>
      </c>
      <c r="AM25" s="653"/>
      <c r="AN25" s="653"/>
      <c r="AO25" s="654"/>
      <c r="AP25" s="666" t="s">
        <v>293</v>
      </c>
      <c r="AQ25" s="667"/>
      <c r="AR25" s="667"/>
      <c r="AS25" s="667"/>
      <c r="AT25" s="667"/>
      <c r="AU25" s="667"/>
      <c r="AV25" s="667"/>
      <c r="AW25" s="667"/>
      <c r="AX25" s="667"/>
      <c r="AY25" s="667"/>
      <c r="AZ25" s="667"/>
      <c r="BA25" s="667"/>
      <c r="BB25" s="667"/>
      <c r="BC25" s="667"/>
      <c r="BD25" s="667"/>
      <c r="BE25" s="667"/>
      <c r="BF25" s="668"/>
      <c r="BG25" s="647" t="s">
        <v>244</v>
      </c>
      <c r="BH25" s="648"/>
      <c r="BI25" s="648"/>
      <c r="BJ25" s="648"/>
      <c r="BK25" s="648"/>
      <c r="BL25" s="648"/>
      <c r="BM25" s="648"/>
      <c r="BN25" s="649"/>
      <c r="BO25" s="650" t="s">
        <v>130</v>
      </c>
      <c r="BP25" s="650"/>
      <c r="BQ25" s="650"/>
      <c r="BR25" s="650"/>
      <c r="BS25" s="656" t="s">
        <v>130</v>
      </c>
      <c r="BT25" s="648"/>
      <c r="BU25" s="648"/>
      <c r="BV25" s="648"/>
      <c r="BW25" s="648"/>
      <c r="BX25" s="648"/>
      <c r="BY25" s="648"/>
      <c r="BZ25" s="648"/>
      <c r="CA25" s="648"/>
      <c r="CB25" s="657"/>
      <c r="CD25" s="662" t="s">
        <v>294</v>
      </c>
      <c r="CE25" s="663"/>
      <c r="CF25" s="663"/>
      <c r="CG25" s="663"/>
      <c r="CH25" s="663"/>
      <c r="CI25" s="663"/>
      <c r="CJ25" s="663"/>
      <c r="CK25" s="663"/>
      <c r="CL25" s="663"/>
      <c r="CM25" s="663"/>
      <c r="CN25" s="663"/>
      <c r="CO25" s="663"/>
      <c r="CP25" s="663"/>
      <c r="CQ25" s="664"/>
      <c r="CR25" s="647">
        <v>1447125</v>
      </c>
      <c r="CS25" s="672"/>
      <c r="CT25" s="672"/>
      <c r="CU25" s="672"/>
      <c r="CV25" s="672"/>
      <c r="CW25" s="672"/>
      <c r="CX25" s="672"/>
      <c r="CY25" s="673"/>
      <c r="CZ25" s="652">
        <v>12.2</v>
      </c>
      <c r="DA25" s="684"/>
      <c r="DB25" s="684"/>
      <c r="DC25" s="686"/>
      <c r="DD25" s="656">
        <v>1380758</v>
      </c>
      <c r="DE25" s="672"/>
      <c r="DF25" s="672"/>
      <c r="DG25" s="672"/>
      <c r="DH25" s="672"/>
      <c r="DI25" s="672"/>
      <c r="DJ25" s="672"/>
      <c r="DK25" s="673"/>
      <c r="DL25" s="656">
        <v>1379781</v>
      </c>
      <c r="DM25" s="672"/>
      <c r="DN25" s="672"/>
      <c r="DO25" s="672"/>
      <c r="DP25" s="672"/>
      <c r="DQ25" s="672"/>
      <c r="DR25" s="672"/>
      <c r="DS25" s="672"/>
      <c r="DT25" s="672"/>
      <c r="DU25" s="672"/>
      <c r="DV25" s="673"/>
      <c r="DW25" s="652">
        <v>25.7</v>
      </c>
      <c r="DX25" s="684"/>
      <c r="DY25" s="684"/>
      <c r="DZ25" s="684"/>
      <c r="EA25" s="684"/>
      <c r="EB25" s="684"/>
      <c r="EC25" s="685"/>
    </row>
    <row r="26" spans="2:133" ht="11.25" customHeight="1" x14ac:dyDescent="0.15">
      <c r="B26" s="644" t="s">
        <v>295</v>
      </c>
      <c r="C26" s="645"/>
      <c r="D26" s="645"/>
      <c r="E26" s="645"/>
      <c r="F26" s="645"/>
      <c r="G26" s="645"/>
      <c r="H26" s="645"/>
      <c r="I26" s="645"/>
      <c r="J26" s="645"/>
      <c r="K26" s="645"/>
      <c r="L26" s="645"/>
      <c r="M26" s="645"/>
      <c r="N26" s="645"/>
      <c r="O26" s="645"/>
      <c r="P26" s="645"/>
      <c r="Q26" s="646"/>
      <c r="R26" s="647">
        <v>5467791</v>
      </c>
      <c r="S26" s="648"/>
      <c r="T26" s="648"/>
      <c r="U26" s="648"/>
      <c r="V26" s="648"/>
      <c r="W26" s="648"/>
      <c r="X26" s="648"/>
      <c r="Y26" s="649"/>
      <c r="Z26" s="650">
        <v>43.1</v>
      </c>
      <c r="AA26" s="650"/>
      <c r="AB26" s="650"/>
      <c r="AC26" s="650"/>
      <c r="AD26" s="651">
        <v>5261643</v>
      </c>
      <c r="AE26" s="651"/>
      <c r="AF26" s="651"/>
      <c r="AG26" s="651"/>
      <c r="AH26" s="651"/>
      <c r="AI26" s="651"/>
      <c r="AJ26" s="651"/>
      <c r="AK26" s="651"/>
      <c r="AL26" s="652">
        <v>99.9</v>
      </c>
      <c r="AM26" s="653"/>
      <c r="AN26" s="653"/>
      <c r="AO26" s="654"/>
      <c r="AP26" s="666" t="s">
        <v>296</v>
      </c>
      <c r="AQ26" s="687"/>
      <c r="AR26" s="687"/>
      <c r="AS26" s="687"/>
      <c r="AT26" s="687"/>
      <c r="AU26" s="687"/>
      <c r="AV26" s="687"/>
      <c r="AW26" s="687"/>
      <c r="AX26" s="687"/>
      <c r="AY26" s="687"/>
      <c r="AZ26" s="687"/>
      <c r="BA26" s="687"/>
      <c r="BB26" s="687"/>
      <c r="BC26" s="687"/>
      <c r="BD26" s="687"/>
      <c r="BE26" s="687"/>
      <c r="BF26" s="668"/>
      <c r="BG26" s="647" t="s">
        <v>139</v>
      </c>
      <c r="BH26" s="648"/>
      <c r="BI26" s="648"/>
      <c r="BJ26" s="648"/>
      <c r="BK26" s="648"/>
      <c r="BL26" s="648"/>
      <c r="BM26" s="648"/>
      <c r="BN26" s="649"/>
      <c r="BO26" s="650" t="s">
        <v>130</v>
      </c>
      <c r="BP26" s="650"/>
      <c r="BQ26" s="650"/>
      <c r="BR26" s="650"/>
      <c r="BS26" s="656" t="s">
        <v>130</v>
      </c>
      <c r="BT26" s="648"/>
      <c r="BU26" s="648"/>
      <c r="BV26" s="648"/>
      <c r="BW26" s="648"/>
      <c r="BX26" s="648"/>
      <c r="BY26" s="648"/>
      <c r="BZ26" s="648"/>
      <c r="CA26" s="648"/>
      <c r="CB26" s="657"/>
      <c r="CD26" s="662" t="s">
        <v>297</v>
      </c>
      <c r="CE26" s="663"/>
      <c r="CF26" s="663"/>
      <c r="CG26" s="663"/>
      <c r="CH26" s="663"/>
      <c r="CI26" s="663"/>
      <c r="CJ26" s="663"/>
      <c r="CK26" s="663"/>
      <c r="CL26" s="663"/>
      <c r="CM26" s="663"/>
      <c r="CN26" s="663"/>
      <c r="CO26" s="663"/>
      <c r="CP26" s="663"/>
      <c r="CQ26" s="664"/>
      <c r="CR26" s="647">
        <v>825692</v>
      </c>
      <c r="CS26" s="648"/>
      <c r="CT26" s="648"/>
      <c r="CU26" s="648"/>
      <c r="CV26" s="648"/>
      <c r="CW26" s="648"/>
      <c r="CX26" s="648"/>
      <c r="CY26" s="649"/>
      <c r="CZ26" s="652">
        <v>6.9</v>
      </c>
      <c r="DA26" s="684"/>
      <c r="DB26" s="684"/>
      <c r="DC26" s="686"/>
      <c r="DD26" s="656">
        <v>783061</v>
      </c>
      <c r="DE26" s="648"/>
      <c r="DF26" s="648"/>
      <c r="DG26" s="648"/>
      <c r="DH26" s="648"/>
      <c r="DI26" s="648"/>
      <c r="DJ26" s="648"/>
      <c r="DK26" s="649"/>
      <c r="DL26" s="656" t="s">
        <v>244</v>
      </c>
      <c r="DM26" s="648"/>
      <c r="DN26" s="648"/>
      <c r="DO26" s="648"/>
      <c r="DP26" s="648"/>
      <c r="DQ26" s="648"/>
      <c r="DR26" s="648"/>
      <c r="DS26" s="648"/>
      <c r="DT26" s="648"/>
      <c r="DU26" s="648"/>
      <c r="DV26" s="649"/>
      <c r="DW26" s="652" t="s">
        <v>130</v>
      </c>
      <c r="DX26" s="684"/>
      <c r="DY26" s="684"/>
      <c r="DZ26" s="684"/>
      <c r="EA26" s="684"/>
      <c r="EB26" s="684"/>
      <c r="EC26" s="685"/>
    </row>
    <row r="27" spans="2:133" ht="11.25" customHeight="1" x14ac:dyDescent="0.15">
      <c r="B27" s="644" t="s">
        <v>298</v>
      </c>
      <c r="C27" s="645"/>
      <c r="D27" s="645"/>
      <c r="E27" s="645"/>
      <c r="F27" s="645"/>
      <c r="G27" s="645"/>
      <c r="H27" s="645"/>
      <c r="I27" s="645"/>
      <c r="J27" s="645"/>
      <c r="K27" s="645"/>
      <c r="L27" s="645"/>
      <c r="M27" s="645"/>
      <c r="N27" s="645"/>
      <c r="O27" s="645"/>
      <c r="P27" s="645"/>
      <c r="Q27" s="646"/>
      <c r="R27" s="647">
        <v>2733</v>
      </c>
      <c r="S27" s="648"/>
      <c r="T27" s="648"/>
      <c r="U27" s="648"/>
      <c r="V27" s="648"/>
      <c r="W27" s="648"/>
      <c r="X27" s="648"/>
      <c r="Y27" s="649"/>
      <c r="Z27" s="650">
        <v>0</v>
      </c>
      <c r="AA27" s="650"/>
      <c r="AB27" s="650"/>
      <c r="AC27" s="650"/>
      <c r="AD27" s="651">
        <v>2733</v>
      </c>
      <c r="AE27" s="651"/>
      <c r="AF27" s="651"/>
      <c r="AG27" s="651"/>
      <c r="AH27" s="651"/>
      <c r="AI27" s="651"/>
      <c r="AJ27" s="651"/>
      <c r="AK27" s="651"/>
      <c r="AL27" s="652">
        <v>0.1</v>
      </c>
      <c r="AM27" s="653"/>
      <c r="AN27" s="653"/>
      <c r="AO27" s="654"/>
      <c r="AP27" s="644" t="s">
        <v>299</v>
      </c>
      <c r="AQ27" s="645"/>
      <c r="AR27" s="645"/>
      <c r="AS27" s="645"/>
      <c r="AT27" s="645"/>
      <c r="AU27" s="645"/>
      <c r="AV27" s="645"/>
      <c r="AW27" s="645"/>
      <c r="AX27" s="645"/>
      <c r="AY27" s="645"/>
      <c r="AZ27" s="645"/>
      <c r="BA27" s="645"/>
      <c r="BB27" s="645"/>
      <c r="BC27" s="645"/>
      <c r="BD27" s="645"/>
      <c r="BE27" s="645"/>
      <c r="BF27" s="646"/>
      <c r="BG27" s="647">
        <v>4665124</v>
      </c>
      <c r="BH27" s="648"/>
      <c r="BI27" s="648"/>
      <c r="BJ27" s="648"/>
      <c r="BK27" s="648"/>
      <c r="BL27" s="648"/>
      <c r="BM27" s="648"/>
      <c r="BN27" s="649"/>
      <c r="BO27" s="650">
        <v>100</v>
      </c>
      <c r="BP27" s="650"/>
      <c r="BQ27" s="650"/>
      <c r="BR27" s="650"/>
      <c r="BS27" s="656">
        <v>95568</v>
      </c>
      <c r="BT27" s="648"/>
      <c r="BU27" s="648"/>
      <c r="BV27" s="648"/>
      <c r="BW27" s="648"/>
      <c r="BX27" s="648"/>
      <c r="BY27" s="648"/>
      <c r="BZ27" s="648"/>
      <c r="CA27" s="648"/>
      <c r="CB27" s="657"/>
      <c r="CD27" s="662" t="s">
        <v>300</v>
      </c>
      <c r="CE27" s="663"/>
      <c r="CF27" s="663"/>
      <c r="CG27" s="663"/>
      <c r="CH27" s="663"/>
      <c r="CI27" s="663"/>
      <c r="CJ27" s="663"/>
      <c r="CK27" s="663"/>
      <c r="CL27" s="663"/>
      <c r="CM27" s="663"/>
      <c r="CN27" s="663"/>
      <c r="CO27" s="663"/>
      <c r="CP27" s="663"/>
      <c r="CQ27" s="664"/>
      <c r="CR27" s="647">
        <v>710514</v>
      </c>
      <c r="CS27" s="672"/>
      <c r="CT27" s="672"/>
      <c r="CU27" s="672"/>
      <c r="CV27" s="672"/>
      <c r="CW27" s="672"/>
      <c r="CX27" s="672"/>
      <c r="CY27" s="673"/>
      <c r="CZ27" s="652">
        <v>6</v>
      </c>
      <c r="DA27" s="684"/>
      <c r="DB27" s="684"/>
      <c r="DC27" s="686"/>
      <c r="DD27" s="656">
        <v>187686</v>
      </c>
      <c r="DE27" s="672"/>
      <c r="DF27" s="672"/>
      <c r="DG27" s="672"/>
      <c r="DH27" s="672"/>
      <c r="DI27" s="672"/>
      <c r="DJ27" s="672"/>
      <c r="DK27" s="673"/>
      <c r="DL27" s="656">
        <v>167135</v>
      </c>
      <c r="DM27" s="672"/>
      <c r="DN27" s="672"/>
      <c r="DO27" s="672"/>
      <c r="DP27" s="672"/>
      <c r="DQ27" s="672"/>
      <c r="DR27" s="672"/>
      <c r="DS27" s="672"/>
      <c r="DT27" s="672"/>
      <c r="DU27" s="672"/>
      <c r="DV27" s="673"/>
      <c r="DW27" s="652">
        <v>3.1</v>
      </c>
      <c r="DX27" s="684"/>
      <c r="DY27" s="684"/>
      <c r="DZ27" s="684"/>
      <c r="EA27" s="684"/>
      <c r="EB27" s="684"/>
      <c r="EC27" s="685"/>
    </row>
    <row r="28" spans="2:133" ht="11.25" customHeight="1" x14ac:dyDescent="0.15">
      <c r="B28" s="644" t="s">
        <v>301</v>
      </c>
      <c r="C28" s="645"/>
      <c r="D28" s="645"/>
      <c r="E28" s="645"/>
      <c r="F28" s="645"/>
      <c r="G28" s="645"/>
      <c r="H28" s="645"/>
      <c r="I28" s="645"/>
      <c r="J28" s="645"/>
      <c r="K28" s="645"/>
      <c r="L28" s="645"/>
      <c r="M28" s="645"/>
      <c r="N28" s="645"/>
      <c r="O28" s="645"/>
      <c r="P28" s="645"/>
      <c r="Q28" s="646"/>
      <c r="R28" s="647">
        <v>33568</v>
      </c>
      <c r="S28" s="648"/>
      <c r="T28" s="648"/>
      <c r="U28" s="648"/>
      <c r="V28" s="648"/>
      <c r="W28" s="648"/>
      <c r="X28" s="648"/>
      <c r="Y28" s="649"/>
      <c r="Z28" s="650">
        <v>0.3</v>
      </c>
      <c r="AA28" s="650"/>
      <c r="AB28" s="650"/>
      <c r="AC28" s="650"/>
      <c r="AD28" s="651" t="s">
        <v>244</v>
      </c>
      <c r="AE28" s="651"/>
      <c r="AF28" s="651"/>
      <c r="AG28" s="651"/>
      <c r="AH28" s="651"/>
      <c r="AI28" s="651"/>
      <c r="AJ28" s="651"/>
      <c r="AK28" s="651"/>
      <c r="AL28" s="652" t="s">
        <v>244</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302</v>
      </c>
      <c r="CE28" s="663"/>
      <c r="CF28" s="663"/>
      <c r="CG28" s="663"/>
      <c r="CH28" s="663"/>
      <c r="CI28" s="663"/>
      <c r="CJ28" s="663"/>
      <c r="CK28" s="663"/>
      <c r="CL28" s="663"/>
      <c r="CM28" s="663"/>
      <c r="CN28" s="663"/>
      <c r="CO28" s="663"/>
      <c r="CP28" s="663"/>
      <c r="CQ28" s="664"/>
      <c r="CR28" s="647">
        <v>375102</v>
      </c>
      <c r="CS28" s="648"/>
      <c r="CT28" s="648"/>
      <c r="CU28" s="648"/>
      <c r="CV28" s="648"/>
      <c r="CW28" s="648"/>
      <c r="CX28" s="648"/>
      <c r="CY28" s="649"/>
      <c r="CZ28" s="652">
        <v>3.2</v>
      </c>
      <c r="DA28" s="684"/>
      <c r="DB28" s="684"/>
      <c r="DC28" s="686"/>
      <c r="DD28" s="656">
        <v>375102</v>
      </c>
      <c r="DE28" s="648"/>
      <c r="DF28" s="648"/>
      <c r="DG28" s="648"/>
      <c r="DH28" s="648"/>
      <c r="DI28" s="648"/>
      <c r="DJ28" s="648"/>
      <c r="DK28" s="649"/>
      <c r="DL28" s="656">
        <v>375102</v>
      </c>
      <c r="DM28" s="648"/>
      <c r="DN28" s="648"/>
      <c r="DO28" s="648"/>
      <c r="DP28" s="648"/>
      <c r="DQ28" s="648"/>
      <c r="DR28" s="648"/>
      <c r="DS28" s="648"/>
      <c r="DT28" s="648"/>
      <c r="DU28" s="648"/>
      <c r="DV28" s="649"/>
      <c r="DW28" s="652">
        <v>7</v>
      </c>
      <c r="DX28" s="684"/>
      <c r="DY28" s="684"/>
      <c r="DZ28" s="684"/>
      <c r="EA28" s="684"/>
      <c r="EB28" s="684"/>
      <c r="EC28" s="685"/>
    </row>
    <row r="29" spans="2:133" ht="11.25" customHeight="1" x14ac:dyDescent="0.15">
      <c r="B29" s="644" t="s">
        <v>303</v>
      </c>
      <c r="C29" s="645"/>
      <c r="D29" s="645"/>
      <c r="E29" s="645"/>
      <c r="F29" s="645"/>
      <c r="G29" s="645"/>
      <c r="H29" s="645"/>
      <c r="I29" s="645"/>
      <c r="J29" s="645"/>
      <c r="K29" s="645"/>
      <c r="L29" s="645"/>
      <c r="M29" s="645"/>
      <c r="N29" s="645"/>
      <c r="O29" s="645"/>
      <c r="P29" s="645"/>
      <c r="Q29" s="646"/>
      <c r="R29" s="647">
        <v>52752</v>
      </c>
      <c r="S29" s="648"/>
      <c r="T29" s="648"/>
      <c r="U29" s="648"/>
      <c r="V29" s="648"/>
      <c r="W29" s="648"/>
      <c r="X29" s="648"/>
      <c r="Y29" s="649"/>
      <c r="Z29" s="650">
        <v>0.4</v>
      </c>
      <c r="AA29" s="650"/>
      <c r="AB29" s="650"/>
      <c r="AC29" s="650"/>
      <c r="AD29" s="651" t="s">
        <v>130</v>
      </c>
      <c r="AE29" s="651"/>
      <c r="AF29" s="651"/>
      <c r="AG29" s="651"/>
      <c r="AH29" s="651"/>
      <c r="AI29" s="651"/>
      <c r="AJ29" s="651"/>
      <c r="AK29" s="651"/>
      <c r="AL29" s="652" t="s">
        <v>130</v>
      </c>
      <c r="AM29" s="653"/>
      <c r="AN29" s="653"/>
      <c r="AO29" s="654"/>
      <c r="AP29" s="688"/>
      <c r="AQ29" s="689"/>
      <c r="AR29" s="689"/>
      <c r="AS29" s="689"/>
      <c r="AT29" s="689"/>
      <c r="AU29" s="689"/>
      <c r="AV29" s="689"/>
      <c r="AW29" s="689"/>
      <c r="AX29" s="689"/>
      <c r="AY29" s="689"/>
      <c r="AZ29" s="689"/>
      <c r="BA29" s="689"/>
      <c r="BB29" s="689"/>
      <c r="BC29" s="689"/>
      <c r="BD29" s="689"/>
      <c r="BE29" s="689"/>
      <c r="BF29" s="690"/>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93" t="s">
        <v>304</v>
      </c>
      <c r="CE29" s="694"/>
      <c r="CF29" s="662" t="s">
        <v>305</v>
      </c>
      <c r="CG29" s="663"/>
      <c r="CH29" s="663"/>
      <c r="CI29" s="663"/>
      <c r="CJ29" s="663"/>
      <c r="CK29" s="663"/>
      <c r="CL29" s="663"/>
      <c r="CM29" s="663"/>
      <c r="CN29" s="663"/>
      <c r="CO29" s="663"/>
      <c r="CP29" s="663"/>
      <c r="CQ29" s="664"/>
      <c r="CR29" s="647">
        <v>375102</v>
      </c>
      <c r="CS29" s="672"/>
      <c r="CT29" s="672"/>
      <c r="CU29" s="672"/>
      <c r="CV29" s="672"/>
      <c r="CW29" s="672"/>
      <c r="CX29" s="672"/>
      <c r="CY29" s="673"/>
      <c r="CZ29" s="652">
        <v>3.2</v>
      </c>
      <c r="DA29" s="684"/>
      <c r="DB29" s="684"/>
      <c r="DC29" s="686"/>
      <c r="DD29" s="656">
        <v>375102</v>
      </c>
      <c r="DE29" s="672"/>
      <c r="DF29" s="672"/>
      <c r="DG29" s="672"/>
      <c r="DH29" s="672"/>
      <c r="DI29" s="672"/>
      <c r="DJ29" s="672"/>
      <c r="DK29" s="673"/>
      <c r="DL29" s="656">
        <v>375102</v>
      </c>
      <c r="DM29" s="672"/>
      <c r="DN29" s="672"/>
      <c r="DO29" s="672"/>
      <c r="DP29" s="672"/>
      <c r="DQ29" s="672"/>
      <c r="DR29" s="672"/>
      <c r="DS29" s="672"/>
      <c r="DT29" s="672"/>
      <c r="DU29" s="672"/>
      <c r="DV29" s="673"/>
      <c r="DW29" s="652">
        <v>7</v>
      </c>
      <c r="DX29" s="684"/>
      <c r="DY29" s="684"/>
      <c r="DZ29" s="684"/>
      <c r="EA29" s="684"/>
      <c r="EB29" s="684"/>
      <c r="EC29" s="685"/>
    </row>
    <row r="30" spans="2:133" ht="11.25" customHeight="1" x14ac:dyDescent="0.15">
      <c r="B30" s="644" t="s">
        <v>306</v>
      </c>
      <c r="C30" s="645"/>
      <c r="D30" s="645"/>
      <c r="E30" s="645"/>
      <c r="F30" s="645"/>
      <c r="G30" s="645"/>
      <c r="H30" s="645"/>
      <c r="I30" s="645"/>
      <c r="J30" s="645"/>
      <c r="K30" s="645"/>
      <c r="L30" s="645"/>
      <c r="M30" s="645"/>
      <c r="N30" s="645"/>
      <c r="O30" s="645"/>
      <c r="P30" s="645"/>
      <c r="Q30" s="646"/>
      <c r="R30" s="647">
        <v>9898</v>
      </c>
      <c r="S30" s="648"/>
      <c r="T30" s="648"/>
      <c r="U30" s="648"/>
      <c r="V30" s="648"/>
      <c r="W30" s="648"/>
      <c r="X30" s="648"/>
      <c r="Y30" s="649"/>
      <c r="Z30" s="650">
        <v>0.1</v>
      </c>
      <c r="AA30" s="650"/>
      <c r="AB30" s="650"/>
      <c r="AC30" s="650"/>
      <c r="AD30" s="651" t="s">
        <v>130</v>
      </c>
      <c r="AE30" s="651"/>
      <c r="AF30" s="651"/>
      <c r="AG30" s="651"/>
      <c r="AH30" s="651"/>
      <c r="AI30" s="651"/>
      <c r="AJ30" s="651"/>
      <c r="AK30" s="651"/>
      <c r="AL30" s="652" t="s">
        <v>244</v>
      </c>
      <c r="AM30" s="653"/>
      <c r="AN30" s="653"/>
      <c r="AO30" s="654"/>
      <c r="AP30" s="626" t="s">
        <v>222</v>
      </c>
      <c r="AQ30" s="627"/>
      <c r="AR30" s="627"/>
      <c r="AS30" s="627"/>
      <c r="AT30" s="627"/>
      <c r="AU30" s="627"/>
      <c r="AV30" s="627"/>
      <c r="AW30" s="627"/>
      <c r="AX30" s="627"/>
      <c r="AY30" s="627"/>
      <c r="AZ30" s="627"/>
      <c r="BA30" s="627"/>
      <c r="BB30" s="627"/>
      <c r="BC30" s="627"/>
      <c r="BD30" s="627"/>
      <c r="BE30" s="627"/>
      <c r="BF30" s="628"/>
      <c r="BG30" s="626" t="s">
        <v>307</v>
      </c>
      <c r="BH30" s="691"/>
      <c r="BI30" s="691"/>
      <c r="BJ30" s="691"/>
      <c r="BK30" s="691"/>
      <c r="BL30" s="691"/>
      <c r="BM30" s="691"/>
      <c r="BN30" s="691"/>
      <c r="BO30" s="691"/>
      <c r="BP30" s="691"/>
      <c r="BQ30" s="692"/>
      <c r="BR30" s="626" t="s">
        <v>308</v>
      </c>
      <c r="BS30" s="691"/>
      <c r="BT30" s="691"/>
      <c r="BU30" s="691"/>
      <c r="BV30" s="691"/>
      <c r="BW30" s="691"/>
      <c r="BX30" s="691"/>
      <c r="BY30" s="691"/>
      <c r="BZ30" s="691"/>
      <c r="CA30" s="691"/>
      <c r="CB30" s="692"/>
      <c r="CD30" s="695"/>
      <c r="CE30" s="696"/>
      <c r="CF30" s="662" t="s">
        <v>309</v>
      </c>
      <c r="CG30" s="663"/>
      <c r="CH30" s="663"/>
      <c r="CI30" s="663"/>
      <c r="CJ30" s="663"/>
      <c r="CK30" s="663"/>
      <c r="CL30" s="663"/>
      <c r="CM30" s="663"/>
      <c r="CN30" s="663"/>
      <c r="CO30" s="663"/>
      <c r="CP30" s="663"/>
      <c r="CQ30" s="664"/>
      <c r="CR30" s="647">
        <v>363659</v>
      </c>
      <c r="CS30" s="648"/>
      <c r="CT30" s="648"/>
      <c r="CU30" s="648"/>
      <c r="CV30" s="648"/>
      <c r="CW30" s="648"/>
      <c r="CX30" s="648"/>
      <c r="CY30" s="649"/>
      <c r="CZ30" s="652">
        <v>3.1</v>
      </c>
      <c r="DA30" s="684"/>
      <c r="DB30" s="684"/>
      <c r="DC30" s="686"/>
      <c r="DD30" s="656">
        <v>363659</v>
      </c>
      <c r="DE30" s="648"/>
      <c r="DF30" s="648"/>
      <c r="DG30" s="648"/>
      <c r="DH30" s="648"/>
      <c r="DI30" s="648"/>
      <c r="DJ30" s="648"/>
      <c r="DK30" s="649"/>
      <c r="DL30" s="656">
        <v>363659</v>
      </c>
      <c r="DM30" s="648"/>
      <c r="DN30" s="648"/>
      <c r="DO30" s="648"/>
      <c r="DP30" s="648"/>
      <c r="DQ30" s="648"/>
      <c r="DR30" s="648"/>
      <c r="DS30" s="648"/>
      <c r="DT30" s="648"/>
      <c r="DU30" s="648"/>
      <c r="DV30" s="649"/>
      <c r="DW30" s="652">
        <v>6.8</v>
      </c>
      <c r="DX30" s="684"/>
      <c r="DY30" s="684"/>
      <c r="DZ30" s="684"/>
      <c r="EA30" s="684"/>
      <c r="EB30" s="684"/>
      <c r="EC30" s="685"/>
    </row>
    <row r="31" spans="2:133" ht="11.25" customHeight="1" x14ac:dyDescent="0.15">
      <c r="B31" s="644" t="s">
        <v>310</v>
      </c>
      <c r="C31" s="645"/>
      <c r="D31" s="645"/>
      <c r="E31" s="645"/>
      <c r="F31" s="645"/>
      <c r="G31" s="645"/>
      <c r="H31" s="645"/>
      <c r="I31" s="645"/>
      <c r="J31" s="645"/>
      <c r="K31" s="645"/>
      <c r="L31" s="645"/>
      <c r="M31" s="645"/>
      <c r="N31" s="645"/>
      <c r="O31" s="645"/>
      <c r="P31" s="645"/>
      <c r="Q31" s="646"/>
      <c r="R31" s="647">
        <v>3306090</v>
      </c>
      <c r="S31" s="648"/>
      <c r="T31" s="648"/>
      <c r="U31" s="648"/>
      <c r="V31" s="648"/>
      <c r="W31" s="648"/>
      <c r="X31" s="648"/>
      <c r="Y31" s="649"/>
      <c r="Z31" s="650">
        <v>26</v>
      </c>
      <c r="AA31" s="650"/>
      <c r="AB31" s="650"/>
      <c r="AC31" s="650"/>
      <c r="AD31" s="651" t="s">
        <v>244</v>
      </c>
      <c r="AE31" s="651"/>
      <c r="AF31" s="651"/>
      <c r="AG31" s="651"/>
      <c r="AH31" s="651"/>
      <c r="AI31" s="651"/>
      <c r="AJ31" s="651"/>
      <c r="AK31" s="651"/>
      <c r="AL31" s="652" t="s">
        <v>130</v>
      </c>
      <c r="AM31" s="653"/>
      <c r="AN31" s="653"/>
      <c r="AO31" s="654"/>
      <c r="AP31" s="704" t="s">
        <v>311</v>
      </c>
      <c r="AQ31" s="705"/>
      <c r="AR31" s="705"/>
      <c r="AS31" s="705"/>
      <c r="AT31" s="710" t="s">
        <v>312</v>
      </c>
      <c r="AU31" s="231"/>
      <c r="AV31" s="231"/>
      <c r="AW31" s="231"/>
      <c r="AX31" s="633" t="s">
        <v>187</v>
      </c>
      <c r="AY31" s="634"/>
      <c r="AZ31" s="634"/>
      <c r="BA31" s="634"/>
      <c r="BB31" s="634"/>
      <c r="BC31" s="634"/>
      <c r="BD31" s="634"/>
      <c r="BE31" s="634"/>
      <c r="BF31" s="635"/>
      <c r="BG31" s="703">
        <v>99.6</v>
      </c>
      <c r="BH31" s="699"/>
      <c r="BI31" s="699"/>
      <c r="BJ31" s="699"/>
      <c r="BK31" s="699"/>
      <c r="BL31" s="699"/>
      <c r="BM31" s="642">
        <v>98.3</v>
      </c>
      <c r="BN31" s="699"/>
      <c r="BO31" s="699"/>
      <c r="BP31" s="699"/>
      <c r="BQ31" s="700"/>
      <c r="BR31" s="703">
        <v>99.6</v>
      </c>
      <c r="BS31" s="699"/>
      <c r="BT31" s="699"/>
      <c r="BU31" s="699"/>
      <c r="BV31" s="699"/>
      <c r="BW31" s="699"/>
      <c r="BX31" s="642">
        <v>97.9</v>
      </c>
      <c r="BY31" s="699"/>
      <c r="BZ31" s="699"/>
      <c r="CA31" s="699"/>
      <c r="CB31" s="700"/>
      <c r="CD31" s="695"/>
      <c r="CE31" s="696"/>
      <c r="CF31" s="662" t="s">
        <v>313</v>
      </c>
      <c r="CG31" s="663"/>
      <c r="CH31" s="663"/>
      <c r="CI31" s="663"/>
      <c r="CJ31" s="663"/>
      <c r="CK31" s="663"/>
      <c r="CL31" s="663"/>
      <c r="CM31" s="663"/>
      <c r="CN31" s="663"/>
      <c r="CO31" s="663"/>
      <c r="CP31" s="663"/>
      <c r="CQ31" s="664"/>
      <c r="CR31" s="647">
        <v>11443</v>
      </c>
      <c r="CS31" s="672"/>
      <c r="CT31" s="672"/>
      <c r="CU31" s="672"/>
      <c r="CV31" s="672"/>
      <c r="CW31" s="672"/>
      <c r="CX31" s="672"/>
      <c r="CY31" s="673"/>
      <c r="CZ31" s="652">
        <v>0.1</v>
      </c>
      <c r="DA31" s="684"/>
      <c r="DB31" s="684"/>
      <c r="DC31" s="686"/>
      <c r="DD31" s="656">
        <v>11443</v>
      </c>
      <c r="DE31" s="672"/>
      <c r="DF31" s="672"/>
      <c r="DG31" s="672"/>
      <c r="DH31" s="672"/>
      <c r="DI31" s="672"/>
      <c r="DJ31" s="672"/>
      <c r="DK31" s="673"/>
      <c r="DL31" s="656">
        <v>11443</v>
      </c>
      <c r="DM31" s="672"/>
      <c r="DN31" s="672"/>
      <c r="DO31" s="672"/>
      <c r="DP31" s="672"/>
      <c r="DQ31" s="672"/>
      <c r="DR31" s="672"/>
      <c r="DS31" s="672"/>
      <c r="DT31" s="672"/>
      <c r="DU31" s="672"/>
      <c r="DV31" s="673"/>
      <c r="DW31" s="652">
        <v>0.2</v>
      </c>
      <c r="DX31" s="684"/>
      <c r="DY31" s="684"/>
      <c r="DZ31" s="684"/>
      <c r="EA31" s="684"/>
      <c r="EB31" s="684"/>
      <c r="EC31" s="685"/>
    </row>
    <row r="32" spans="2:133" ht="11.25" customHeight="1" x14ac:dyDescent="0.15">
      <c r="B32" s="714" t="s">
        <v>314</v>
      </c>
      <c r="C32" s="715"/>
      <c r="D32" s="715"/>
      <c r="E32" s="715"/>
      <c r="F32" s="715"/>
      <c r="G32" s="715"/>
      <c r="H32" s="715"/>
      <c r="I32" s="715"/>
      <c r="J32" s="715"/>
      <c r="K32" s="715"/>
      <c r="L32" s="715"/>
      <c r="M32" s="715"/>
      <c r="N32" s="715"/>
      <c r="O32" s="715"/>
      <c r="P32" s="715"/>
      <c r="Q32" s="716"/>
      <c r="R32" s="647" t="s">
        <v>130</v>
      </c>
      <c r="S32" s="648"/>
      <c r="T32" s="648"/>
      <c r="U32" s="648"/>
      <c r="V32" s="648"/>
      <c r="W32" s="648"/>
      <c r="X32" s="648"/>
      <c r="Y32" s="649"/>
      <c r="Z32" s="650" t="s">
        <v>130</v>
      </c>
      <c r="AA32" s="650"/>
      <c r="AB32" s="650"/>
      <c r="AC32" s="650"/>
      <c r="AD32" s="651" t="s">
        <v>130</v>
      </c>
      <c r="AE32" s="651"/>
      <c r="AF32" s="651"/>
      <c r="AG32" s="651"/>
      <c r="AH32" s="651"/>
      <c r="AI32" s="651"/>
      <c r="AJ32" s="651"/>
      <c r="AK32" s="651"/>
      <c r="AL32" s="652" t="s">
        <v>130</v>
      </c>
      <c r="AM32" s="653"/>
      <c r="AN32" s="653"/>
      <c r="AO32" s="654"/>
      <c r="AP32" s="706"/>
      <c r="AQ32" s="707"/>
      <c r="AR32" s="707"/>
      <c r="AS32" s="707"/>
      <c r="AT32" s="711"/>
      <c r="AU32" s="230" t="s">
        <v>315</v>
      </c>
      <c r="AV32" s="230"/>
      <c r="AW32" s="230"/>
      <c r="AX32" s="644" t="s">
        <v>316</v>
      </c>
      <c r="AY32" s="645"/>
      <c r="AZ32" s="645"/>
      <c r="BA32" s="645"/>
      <c r="BB32" s="645"/>
      <c r="BC32" s="645"/>
      <c r="BD32" s="645"/>
      <c r="BE32" s="645"/>
      <c r="BF32" s="646"/>
      <c r="BG32" s="713">
        <v>99.4</v>
      </c>
      <c r="BH32" s="672"/>
      <c r="BI32" s="672"/>
      <c r="BJ32" s="672"/>
      <c r="BK32" s="672"/>
      <c r="BL32" s="672"/>
      <c r="BM32" s="653">
        <v>97.9</v>
      </c>
      <c r="BN32" s="701"/>
      <c r="BO32" s="701"/>
      <c r="BP32" s="701"/>
      <c r="BQ32" s="702"/>
      <c r="BR32" s="713">
        <v>99.5</v>
      </c>
      <c r="BS32" s="672"/>
      <c r="BT32" s="672"/>
      <c r="BU32" s="672"/>
      <c r="BV32" s="672"/>
      <c r="BW32" s="672"/>
      <c r="BX32" s="653">
        <v>97.8</v>
      </c>
      <c r="BY32" s="701"/>
      <c r="BZ32" s="701"/>
      <c r="CA32" s="701"/>
      <c r="CB32" s="702"/>
      <c r="CD32" s="697"/>
      <c r="CE32" s="698"/>
      <c r="CF32" s="662" t="s">
        <v>317</v>
      </c>
      <c r="CG32" s="663"/>
      <c r="CH32" s="663"/>
      <c r="CI32" s="663"/>
      <c r="CJ32" s="663"/>
      <c r="CK32" s="663"/>
      <c r="CL32" s="663"/>
      <c r="CM32" s="663"/>
      <c r="CN32" s="663"/>
      <c r="CO32" s="663"/>
      <c r="CP32" s="663"/>
      <c r="CQ32" s="664"/>
      <c r="CR32" s="647" t="s">
        <v>130</v>
      </c>
      <c r="CS32" s="648"/>
      <c r="CT32" s="648"/>
      <c r="CU32" s="648"/>
      <c r="CV32" s="648"/>
      <c r="CW32" s="648"/>
      <c r="CX32" s="648"/>
      <c r="CY32" s="649"/>
      <c r="CZ32" s="652" t="s">
        <v>244</v>
      </c>
      <c r="DA32" s="684"/>
      <c r="DB32" s="684"/>
      <c r="DC32" s="686"/>
      <c r="DD32" s="656" t="s">
        <v>130</v>
      </c>
      <c r="DE32" s="648"/>
      <c r="DF32" s="648"/>
      <c r="DG32" s="648"/>
      <c r="DH32" s="648"/>
      <c r="DI32" s="648"/>
      <c r="DJ32" s="648"/>
      <c r="DK32" s="649"/>
      <c r="DL32" s="656" t="s">
        <v>139</v>
      </c>
      <c r="DM32" s="648"/>
      <c r="DN32" s="648"/>
      <c r="DO32" s="648"/>
      <c r="DP32" s="648"/>
      <c r="DQ32" s="648"/>
      <c r="DR32" s="648"/>
      <c r="DS32" s="648"/>
      <c r="DT32" s="648"/>
      <c r="DU32" s="648"/>
      <c r="DV32" s="649"/>
      <c r="DW32" s="652" t="s">
        <v>130</v>
      </c>
      <c r="DX32" s="684"/>
      <c r="DY32" s="684"/>
      <c r="DZ32" s="684"/>
      <c r="EA32" s="684"/>
      <c r="EB32" s="684"/>
      <c r="EC32" s="685"/>
    </row>
    <row r="33" spans="2:133" ht="11.25" customHeight="1" x14ac:dyDescent="0.15">
      <c r="B33" s="644" t="s">
        <v>318</v>
      </c>
      <c r="C33" s="645"/>
      <c r="D33" s="645"/>
      <c r="E33" s="645"/>
      <c r="F33" s="645"/>
      <c r="G33" s="645"/>
      <c r="H33" s="645"/>
      <c r="I33" s="645"/>
      <c r="J33" s="645"/>
      <c r="K33" s="645"/>
      <c r="L33" s="645"/>
      <c r="M33" s="645"/>
      <c r="N33" s="645"/>
      <c r="O33" s="645"/>
      <c r="P33" s="645"/>
      <c r="Q33" s="646"/>
      <c r="R33" s="647">
        <v>905880</v>
      </c>
      <c r="S33" s="648"/>
      <c r="T33" s="648"/>
      <c r="U33" s="648"/>
      <c r="V33" s="648"/>
      <c r="W33" s="648"/>
      <c r="X33" s="648"/>
      <c r="Y33" s="649"/>
      <c r="Z33" s="650">
        <v>7.1</v>
      </c>
      <c r="AA33" s="650"/>
      <c r="AB33" s="650"/>
      <c r="AC33" s="650"/>
      <c r="AD33" s="651" t="s">
        <v>130</v>
      </c>
      <c r="AE33" s="651"/>
      <c r="AF33" s="651"/>
      <c r="AG33" s="651"/>
      <c r="AH33" s="651"/>
      <c r="AI33" s="651"/>
      <c r="AJ33" s="651"/>
      <c r="AK33" s="651"/>
      <c r="AL33" s="652" t="s">
        <v>244</v>
      </c>
      <c r="AM33" s="653"/>
      <c r="AN33" s="653"/>
      <c r="AO33" s="654"/>
      <c r="AP33" s="708"/>
      <c r="AQ33" s="709"/>
      <c r="AR33" s="709"/>
      <c r="AS33" s="709"/>
      <c r="AT33" s="712"/>
      <c r="AU33" s="232"/>
      <c r="AV33" s="232"/>
      <c r="AW33" s="232"/>
      <c r="AX33" s="688" t="s">
        <v>319</v>
      </c>
      <c r="AY33" s="689"/>
      <c r="AZ33" s="689"/>
      <c r="BA33" s="689"/>
      <c r="BB33" s="689"/>
      <c r="BC33" s="689"/>
      <c r="BD33" s="689"/>
      <c r="BE33" s="689"/>
      <c r="BF33" s="690"/>
      <c r="BG33" s="717">
        <v>99.6</v>
      </c>
      <c r="BH33" s="718"/>
      <c r="BI33" s="718"/>
      <c r="BJ33" s="718"/>
      <c r="BK33" s="718"/>
      <c r="BL33" s="718"/>
      <c r="BM33" s="719">
        <v>98.4</v>
      </c>
      <c r="BN33" s="718"/>
      <c r="BO33" s="718"/>
      <c r="BP33" s="718"/>
      <c r="BQ33" s="720"/>
      <c r="BR33" s="717">
        <v>99.6</v>
      </c>
      <c r="BS33" s="718"/>
      <c r="BT33" s="718"/>
      <c r="BU33" s="718"/>
      <c r="BV33" s="718"/>
      <c r="BW33" s="718"/>
      <c r="BX33" s="719">
        <v>97.9</v>
      </c>
      <c r="BY33" s="718"/>
      <c r="BZ33" s="718"/>
      <c r="CA33" s="718"/>
      <c r="CB33" s="720"/>
      <c r="CD33" s="662" t="s">
        <v>320</v>
      </c>
      <c r="CE33" s="663"/>
      <c r="CF33" s="663"/>
      <c r="CG33" s="663"/>
      <c r="CH33" s="663"/>
      <c r="CI33" s="663"/>
      <c r="CJ33" s="663"/>
      <c r="CK33" s="663"/>
      <c r="CL33" s="663"/>
      <c r="CM33" s="663"/>
      <c r="CN33" s="663"/>
      <c r="CO33" s="663"/>
      <c r="CP33" s="663"/>
      <c r="CQ33" s="664"/>
      <c r="CR33" s="647">
        <v>6202164</v>
      </c>
      <c r="CS33" s="672"/>
      <c r="CT33" s="672"/>
      <c r="CU33" s="672"/>
      <c r="CV33" s="672"/>
      <c r="CW33" s="672"/>
      <c r="CX33" s="672"/>
      <c r="CY33" s="673"/>
      <c r="CZ33" s="652">
        <v>52.1</v>
      </c>
      <c r="DA33" s="684"/>
      <c r="DB33" s="684"/>
      <c r="DC33" s="686"/>
      <c r="DD33" s="656">
        <v>3473119</v>
      </c>
      <c r="DE33" s="672"/>
      <c r="DF33" s="672"/>
      <c r="DG33" s="672"/>
      <c r="DH33" s="672"/>
      <c r="DI33" s="672"/>
      <c r="DJ33" s="672"/>
      <c r="DK33" s="673"/>
      <c r="DL33" s="656">
        <v>2265243</v>
      </c>
      <c r="DM33" s="672"/>
      <c r="DN33" s="672"/>
      <c r="DO33" s="672"/>
      <c r="DP33" s="672"/>
      <c r="DQ33" s="672"/>
      <c r="DR33" s="672"/>
      <c r="DS33" s="672"/>
      <c r="DT33" s="672"/>
      <c r="DU33" s="672"/>
      <c r="DV33" s="673"/>
      <c r="DW33" s="652">
        <v>42.2</v>
      </c>
      <c r="DX33" s="684"/>
      <c r="DY33" s="684"/>
      <c r="DZ33" s="684"/>
      <c r="EA33" s="684"/>
      <c r="EB33" s="684"/>
      <c r="EC33" s="685"/>
    </row>
    <row r="34" spans="2:133" ht="11.25" customHeight="1" x14ac:dyDescent="0.15">
      <c r="B34" s="644" t="s">
        <v>321</v>
      </c>
      <c r="C34" s="645"/>
      <c r="D34" s="645"/>
      <c r="E34" s="645"/>
      <c r="F34" s="645"/>
      <c r="G34" s="645"/>
      <c r="H34" s="645"/>
      <c r="I34" s="645"/>
      <c r="J34" s="645"/>
      <c r="K34" s="645"/>
      <c r="L34" s="645"/>
      <c r="M34" s="645"/>
      <c r="N34" s="645"/>
      <c r="O34" s="645"/>
      <c r="P34" s="645"/>
      <c r="Q34" s="646"/>
      <c r="R34" s="647">
        <v>48367</v>
      </c>
      <c r="S34" s="648"/>
      <c r="T34" s="648"/>
      <c r="U34" s="648"/>
      <c r="V34" s="648"/>
      <c r="W34" s="648"/>
      <c r="X34" s="648"/>
      <c r="Y34" s="649"/>
      <c r="Z34" s="650">
        <v>0.4</v>
      </c>
      <c r="AA34" s="650"/>
      <c r="AB34" s="650"/>
      <c r="AC34" s="650"/>
      <c r="AD34" s="651" t="s">
        <v>130</v>
      </c>
      <c r="AE34" s="651"/>
      <c r="AF34" s="651"/>
      <c r="AG34" s="651"/>
      <c r="AH34" s="651"/>
      <c r="AI34" s="651"/>
      <c r="AJ34" s="651"/>
      <c r="AK34" s="651"/>
      <c r="AL34" s="652" t="s">
        <v>130</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322</v>
      </c>
      <c r="CE34" s="663"/>
      <c r="CF34" s="663"/>
      <c r="CG34" s="663"/>
      <c r="CH34" s="663"/>
      <c r="CI34" s="663"/>
      <c r="CJ34" s="663"/>
      <c r="CK34" s="663"/>
      <c r="CL34" s="663"/>
      <c r="CM34" s="663"/>
      <c r="CN34" s="663"/>
      <c r="CO34" s="663"/>
      <c r="CP34" s="663"/>
      <c r="CQ34" s="664"/>
      <c r="CR34" s="647">
        <v>1482557</v>
      </c>
      <c r="CS34" s="648"/>
      <c r="CT34" s="648"/>
      <c r="CU34" s="648"/>
      <c r="CV34" s="648"/>
      <c r="CW34" s="648"/>
      <c r="CX34" s="648"/>
      <c r="CY34" s="649"/>
      <c r="CZ34" s="652">
        <v>12.5</v>
      </c>
      <c r="DA34" s="684"/>
      <c r="DB34" s="684"/>
      <c r="DC34" s="686"/>
      <c r="DD34" s="656">
        <v>1168084</v>
      </c>
      <c r="DE34" s="648"/>
      <c r="DF34" s="648"/>
      <c r="DG34" s="648"/>
      <c r="DH34" s="648"/>
      <c r="DI34" s="648"/>
      <c r="DJ34" s="648"/>
      <c r="DK34" s="649"/>
      <c r="DL34" s="656">
        <v>971900</v>
      </c>
      <c r="DM34" s="648"/>
      <c r="DN34" s="648"/>
      <c r="DO34" s="648"/>
      <c r="DP34" s="648"/>
      <c r="DQ34" s="648"/>
      <c r="DR34" s="648"/>
      <c r="DS34" s="648"/>
      <c r="DT34" s="648"/>
      <c r="DU34" s="648"/>
      <c r="DV34" s="649"/>
      <c r="DW34" s="652">
        <v>18.100000000000001</v>
      </c>
      <c r="DX34" s="684"/>
      <c r="DY34" s="684"/>
      <c r="DZ34" s="684"/>
      <c r="EA34" s="684"/>
      <c r="EB34" s="684"/>
      <c r="EC34" s="685"/>
    </row>
    <row r="35" spans="2:133" ht="11.25" customHeight="1" x14ac:dyDescent="0.15">
      <c r="B35" s="644" t="s">
        <v>323</v>
      </c>
      <c r="C35" s="645"/>
      <c r="D35" s="645"/>
      <c r="E35" s="645"/>
      <c r="F35" s="645"/>
      <c r="G35" s="645"/>
      <c r="H35" s="645"/>
      <c r="I35" s="645"/>
      <c r="J35" s="645"/>
      <c r="K35" s="645"/>
      <c r="L35" s="645"/>
      <c r="M35" s="645"/>
      <c r="N35" s="645"/>
      <c r="O35" s="645"/>
      <c r="P35" s="645"/>
      <c r="Q35" s="646"/>
      <c r="R35" s="647">
        <v>4818</v>
      </c>
      <c r="S35" s="648"/>
      <c r="T35" s="648"/>
      <c r="U35" s="648"/>
      <c r="V35" s="648"/>
      <c r="W35" s="648"/>
      <c r="X35" s="648"/>
      <c r="Y35" s="649"/>
      <c r="Z35" s="650">
        <v>0</v>
      </c>
      <c r="AA35" s="650"/>
      <c r="AB35" s="650"/>
      <c r="AC35" s="650"/>
      <c r="AD35" s="651" t="s">
        <v>244</v>
      </c>
      <c r="AE35" s="651"/>
      <c r="AF35" s="651"/>
      <c r="AG35" s="651"/>
      <c r="AH35" s="651"/>
      <c r="AI35" s="651"/>
      <c r="AJ35" s="651"/>
      <c r="AK35" s="651"/>
      <c r="AL35" s="652" t="s">
        <v>244</v>
      </c>
      <c r="AM35" s="653"/>
      <c r="AN35" s="653"/>
      <c r="AO35" s="654"/>
      <c r="AP35" s="235"/>
      <c r="AQ35" s="626" t="s">
        <v>324</v>
      </c>
      <c r="AR35" s="627"/>
      <c r="AS35" s="627"/>
      <c r="AT35" s="627"/>
      <c r="AU35" s="627"/>
      <c r="AV35" s="627"/>
      <c r="AW35" s="627"/>
      <c r="AX35" s="627"/>
      <c r="AY35" s="627"/>
      <c r="AZ35" s="627"/>
      <c r="BA35" s="627"/>
      <c r="BB35" s="627"/>
      <c r="BC35" s="627"/>
      <c r="BD35" s="627"/>
      <c r="BE35" s="627"/>
      <c r="BF35" s="628"/>
      <c r="BG35" s="626" t="s">
        <v>325</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326</v>
      </c>
      <c r="CE35" s="663"/>
      <c r="CF35" s="663"/>
      <c r="CG35" s="663"/>
      <c r="CH35" s="663"/>
      <c r="CI35" s="663"/>
      <c r="CJ35" s="663"/>
      <c r="CK35" s="663"/>
      <c r="CL35" s="663"/>
      <c r="CM35" s="663"/>
      <c r="CN35" s="663"/>
      <c r="CO35" s="663"/>
      <c r="CP35" s="663"/>
      <c r="CQ35" s="664"/>
      <c r="CR35" s="647">
        <v>24019</v>
      </c>
      <c r="CS35" s="672"/>
      <c r="CT35" s="672"/>
      <c r="CU35" s="672"/>
      <c r="CV35" s="672"/>
      <c r="CW35" s="672"/>
      <c r="CX35" s="672"/>
      <c r="CY35" s="673"/>
      <c r="CZ35" s="652">
        <v>0.2</v>
      </c>
      <c r="DA35" s="684"/>
      <c r="DB35" s="684"/>
      <c r="DC35" s="686"/>
      <c r="DD35" s="656">
        <v>23872</v>
      </c>
      <c r="DE35" s="672"/>
      <c r="DF35" s="672"/>
      <c r="DG35" s="672"/>
      <c r="DH35" s="672"/>
      <c r="DI35" s="672"/>
      <c r="DJ35" s="672"/>
      <c r="DK35" s="673"/>
      <c r="DL35" s="656">
        <v>23872</v>
      </c>
      <c r="DM35" s="672"/>
      <c r="DN35" s="672"/>
      <c r="DO35" s="672"/>
      <c r="DP35" s="672"/>
      <c r="DQ35" s="672"/>
      <c r="DR35" s="672"/>
      <c r="DS35" s="672"/>
      <c r="DT35" s="672"/>
      <c r="DU35" s="672"/>
      <c r="DV35" s="673"/>
      <c r="DW35" s="652">
        <v>0.4</v>
      </c>
      <c r="DX35" s="684"/>
      <c r="DY35" s="684"/>
      <c r="DZ35" s="684"/>
      <c r="EA35" s="684"/>
      <c r="EB35" s="684"/>
      <c r="EC35" s="685"/>
    </row>
    <row r="36" spans="2:133" ht="11.25" customHeight="1" x14ac:dyDescent="0.15">
      <c r="B36" s="644" t="s">
        <v>327</v>
      </c>
      <c r="C36" s="645"/>
      <c r="D36" s="645"/>
      <c r="E36" s="645"/>
      <c r="F36" s="645"/>
      <c r="G36" s="645"/>
      <c r="H36" s="645"/>
      <c r="I36" s="645"/>
      <c r="J36" s="645"/>
      <c r="K36" s="645"/>
      <c r="L36" s="645"/>
      <c r="M36" s="645"/>
      <c r="N36" s="645"/>
      <c r="O36" s="645"/>
      <c r="P36" s="645"/>
      <c r="Q36" s="646"/>
      <c r="R36" s="647">
        <v>527718</v>
      </c>
      <c r="S36" s="648"/>
      <c r="T36" s="648"/>
      <c r="U36" s="648"/>
      <c r="V36" s="648"/>
      <c r="W36" s="648"/>
      <c r="X36" s="648"/>
      <c r="Y36" s="649"/>
      <c r="Z36" s="650">
        <v>4.2</v>
      </c>
      <c r="AA36" s="650"/>
      <c r="AB36" s="650"/>
      <c r="AC36" s="650"/>
      <c r="AD36" s="651" t="s">
        <v>130</v>
      </c>
      <c r="AE36" s="651"/>
      <c r="AF36" s="651"/>
      <c r="AG36" s="651"/>
      <c r="AH36" s="651"/>
      <c r="AI36" s="651"/>
      <c r="AJ36" s="651"/>
      <c r="AK36" s="651"/>
      <c r="AL36" s="652" t="s">
        <v>244</v>
      </c>
      <c r="AM36" s="653"/>
      <c r="AN36" s="653"/>
      <c r="AO36" s="654"/>
      <c r="AP36" s="235"/>
      <c r="AQ36" s="721" t="s">
        <v>328</v>
      </c>
      <c r="AR36" s="722"/>
      <c r="AS36" s="722"/>
      <c r="AT36" s="722"/>
      <c r="AU36" s="722"/>
      <c r="AV36" s="722"/>
      <c r="AW36" s="722"/>
      <c r="AX36" s="722"/>
      <c r="AY36" s="723"/>
      <c r="AZ36" s="636">
        <v>795442</v>
      </c>
      <c r="BA36" s="637"/>
      <c r="BB36" s="637"/>
      <c r="BC36" s="637"/>
      <c r="BD36" s="637"/>
      <c r="BE36" s="637"/>
      <c r="BF36" s="724"/>
      <c r="BG36" s="658" t="s">
        <v>329</v>
      </c>
      <c r="BH36" s="659"/>
      <c r="BI36" s="659"/>
      <c r="BJ36" s="659"/>
      <c r="BK36" s="659"/>
      <c r="BL36" s="659"/>
      <c r="BM36" s="659"/>
      <c r="BN36" s="659"/>
      <c r="BO36" s="659"/>
      <c r="BP36" s="659"/>
      <c r="BQ36" s="659"/>
      <c r="BR36" s="659"/>
      <c r="BS36" s="659"/>
      <c r="BT36" s="659"/>
      <c r="BU36" s="660"/>
      <c r="BV36" s="636">
        <v>71766</v>
      </c>
      <c r="BW36" s="637"/>
      <c r="BX36" s="637"/>
      <c r="BY36" s="637"/>
      <c r="BZ36" s="637"/>
      <c r="CA36" s="637"/>
      <c r="CB36" s="724"/>
      <c r="CD36" s="662" t="s">
        <v>330</v>
      </c>
      <c r="CE36" s="663"/>
      <c r="CF36" s="663"/>
      <c r="CG36" s="663"/>
      <c r="CH36" s="663"/>
      <c r="CI36" s="663"/>
      <c r="CJ36" s="663"/>
      <c r="CK36" s="663"/>
      <c r="CL36" s="663"/>
      <c r="CM36" s="663"/>
      <c r="CN36" s="663"/>
      <c r="CO36" s="663"/>
      <c r="CP36" s="663"/>
      <c r="CQ36" s="664"/>
      <c r="CR36" s="647">
        <v>3177913</v>
      </c>
      <c r="CS36" s="648"/>
      <c r="CT36" s="648"/>
      <c r="CU36" s="648"/>
      <c r="CV36" s="648"/>
      <c r="CW36" s="648"/>
      <c r="CX36" s="648"/>
      <c r="CY36" s="649"/>
      <c r="CZ36" s="652">
        <v>26.7</v>
      </c>
      <c r="DA36" s="684"/>
      <c r="DB36" s="684"/>
      <c r="DC36" s="686"/>
      <c r="DD36" s="656">
        <v>1009368</v>
      </c>
      <c r="DE36" s="648"/>
      <c r="DF36" s="648"/>
      <c r="DG36" s="648"/>
      <c r="DH36" s="648"/>
      <c r="DI36" s="648"/>
      <c r="DJ36" s="648"/>
      <c r="DK36" s="649"/>
      <c r="DL36" s="656">
        <v>844297</v>
      </c>
      <c r="DM36" s="648"/>
      <c r="DN36" s="648"/>
      <c r="DO36" s="648"/>
      <c r="DP36" s="648"/>
      <c r="DQ36" s="648"/>
      <c r="DR36" s="648"/>
      <c r="DS36" s="648"/>
      <c r="DT36" s="648"/>
      <c r="DU36" s="648"/>
      <c r="DV36" s="649"/>
      <c r="DW36" s="652">
        <v>15.7</v>
      </c>
      <c r="DX36" s="684"/>
      <c r="DY36" s="684"/>
      <c r="DZ36" s="684"/>
      <c r="EA36" s="684"/>
      <c r="EB36" s="684"/>
      <c r="EC36" s="685"/>
    </row>
    <row r="37" spans="2:133" ht="11.25" customHeight="1" x14ac:dyDescent="0.15">
      <c r="B37" s="644" t="s">
        <v>331</v>
      </c>
      <c r="C37" s="645"/>
      <c r="D37" s="645"/>
      <c r="E37" s="645"/>
      <c r="F37" s="645"/>
      <c r="G37" s="645"/>
      <c r="H37" s="645"/>
      <c r="I37" s="645"/>
      <c r="J37" s="645"/>
      <c r="K37" s="645"/>
      <c r="L37" s="645"/>
      <c r="M37" s="645"/>
      <c r="N37" s="645"/>
      <c r="O37" s="645"/>
      <c r="P37" s="645"/>
      <c r="Q37" s="646"/>
      <c r="R37" s="647">
        <v>859141</v>
      </c>
      <c r="S37" s="648"/>
      <c r="T37" s="648"/>
      <c r="U37" s="648"/>
      <c r="V37" s="648"/>
      <c r="W37" s="648"/>
      <c r="X37" s="648"/>
      <c r="Y37" s="649"/>
      <c r="Z37" s="650">
        <v>6.8</v>
      </c>
      <c r="AA37" s="650"/>
      <c r="AB37" s="650"/>
      <c r="AC37" s="650"/>
      <c r="AD37" s="651" t="s">
        <v>130</v>
      </c>
      <c r="AE37" s="651"/>
      <c r="AF37" s="651"/>
      <c r="AG37" s="651"/>
      <c r="AH37" s="651"/>
      <c r="AI37" s="651"/>
      <c r="AJ37" s="651"/>
      <c r="AK37" s="651"/>
      <c r="AL37" s="652" t="s">
        <v>130</v>
      </c>
      <c r="AM37" s="653"/>
      <c r="AN37" s="653"/>
      <c r="AO37" s="654"/>
      <c r="AQ37" s="725" t="s">
        <v>332</v>
      </c>
      <c r="AR37" s="726"/>
      <c r="AS37" s="726"/>
      <c r="AT37" s="726"/>
      <c r="AU37" s="726"/>
      <c r="AV37" s="726"/>
      <c r="AW37" s="726"/>
      <c r="AX37" s="726"/>
      <c r="AY37" s="727"/>
      <c r="AZ37" s="647">
        <v>211640</v>
      </c>
      <c r="BA37" s="648"/>
      <c r="BB37" s="648"/>
      <c r="BC37" s="648"/>
      <c r="BD37" s="672"/>
      <c r="BE37" s="672"/>
      <c r="BF37" s="702"/>
      <c r="BG37" s="662" t="s">
        <v>333</v>
      </c>
      <c r="BH37" s="663"/>
      <c r="BI37" s="663"/>
      <c r="BJ37" s="663"/>
      <c r="BK37" s="663"/>
      <c r="BL37" s="663"/>
      <c r="BM37" s="663"/>
      <c r="BN37" s="663"/>
      <c r="BO37" s="663"/>
      <c r="BP37" s="663"/>
      <c r="BQ37" s="663"/>
      <c r="BR37" s="663"/>
      <c r="BS37" s="663"/>
      <c r="BT37" s="663"/>
      <c r="BU37" s="664"/>
      <c r="BV37" s="647">
        <v>66111</v>
      </c>
      <c r="BW37" s="648"/>
      <c r="BX37" s="648"/>
      <c r="BY37" s="648"/>
      <c r="BZ37" s="648"/>
      <c r="CA37" s="648"/>
      <c r="CB37" s="657"/>
      <c r="CD37" s="662" t="s">
        <v>334</v>
      </c>
      <c r="CE37" s="663"/>
      <c r="CF37" s="663"/>
      <c r="CG37" s="663"/>
      <c r="CH37" s="663"/>
      <c r="CI37" s="663"/>
      <c r="CJ37" s="663"/>
      <c r="CK37" s="663"/>
      <c r="CL37" s="663"/>
      <c r="CM37" s="663"/>
      <c r="CN37" s="663"/>
      <c r="CO37" s="663"/>
      <c r="CP37" s="663"/>
      <c r="CQ37" s="664"/>
      <c r="CR37" s="647">
        <v>396876</v>
      </c>
      <c r="CS37" s="672"/>
      <c r="CT37" s="672"/>
      <c r="CU37" s="672"/>
      <c r="CV37" s="672"/>
      <c r="CW37" s="672"/>
      <c r="CX37" s="672"/>
      <c r="CY37" s="673"/>
      <c r="CZ37" s="652">
        <v>3.3</v>
      </c>
      <c r="DA37" s="684"/>
      <c r="DB37" s="684"/>
      <c r="DC37" s="686"/>
      <c r="DD37" s="656">
        <v>396876</v>
      </c>
      <c r="DE37" s="672"/>
      <c r="DF37" s="672"/>
      <c r="DG37" s="672"/>
      <c r="DH37" s="672"/>
      <c r="DI37" s="672"/>
      <c r="DJ37" s="672"/>
      <c r="DK37" s="673"/>
      <c r="DL37" s="656">
        <v>396876</v>
      </c>
      <c r="DM37" s="672"/>
      <c r="DN37" s="672"/>
      <c r="DO37" s="672"/>
      <c r="DP37" s="672"/>
      <c r="DQ37" s="672"/>
      <c r="DR37" s="672"/>
      <c r="DS37" s="672"/>
      <c r="DT37" s="672"/>
      <c r="DU37" s="672"/>
      <c r="DV37" s="673"/>
      <c r="DW37" s="652">
        <v>7.4</v>
      </c>
      <c r="DX37" s="684"/>
      <c r="DY37" s="684"/>
      <c r="DZ37" s="684"/>
      <c r="EA37" s="684"/>
      <c r="EB37" s="684"/>
      <c r="EC37" s="685"/>
    </row>
    <row r="38" spans="2:133" ht="11.25" customHeight="1" x14ac:dyDescent="0.15">
      <c r="B38" s="644" t="s">
        <v>335</v>
      </c>
      <c r="C38" s="645"/>
      <c r="D38" s="645"/>
      <c r="E38" s="645"/>
      <c r="F38" s="645"/>
      <c r="G38" s="645"/>
      <c r="H38" s="645"/>
      <c r="I38" s="645"/>
      <c r="J38" s="645"/>
      <c r="K38" s="645"/>
      <c r="L38" s="645"/>
      <c r="M38" s="645"/>
      <c r="N38" s="645"/>
      <c r="O38" s="645"/>
      <c r="P38" s="645"/>
      <c r="Q38" s="646"/>
      <c r="R38" s="647">
        <v>236345</v>
      </c>
      <c r="S38" s="648"/>
      <c r="T38" s="648"/>
      <c r="U38" s="648"/>
      <c r="V38" s="648"/>
      <c r="W38" s="648"/>
      <c r="X38" s="648"/>
      <c r="Y38" s="649"/>
      <c r="Z38" s="650">
        <v>1.9</v>
      </c>
      <c r="AA38" s="650"/>
      <c r="AB38" s="650"/>
      <c r="AC38" s="650"/>
      <c r="AD38" s="651">
        <v>547</v>
      </c>
      <c r="AE38" s="651"/>
      <c r="AF38" s="651"/>
      <c r="AG38" s="651"/>
      <c r="AH38" s="651"/>
      <c r="AI38" s="651"/>
      <c r="AJ38" s="651"/>
      <c r="AK38" s="651"/>
      <c r="AL38" s="652">
        <v>0</v>
      </c>
      <c r="AM38" s="653"/>
      <c r="AN38" s="653"/>
      <c r="AO38" s="654"/>
      <c r="AQ38" s="725" t="s">
        <v>336</v>
      </c>
      <c r="AR38" s="726"/>
      <c r="AS38" s="726"/>
      <c r="AT38" s="726"/>
      <c r="AU38" s="726"/>
      <c r="AV38" s="726"/>
      <c r="AW38" s="726"/>
      <c r="AX38" s="726"/>
      <c r="AY38" s="727"/>
      <c r="AZ38" s="647">
        <v>27839</v>
      </c>
      <c r="BA38" s="648"/>
      <c r="BB38" s="648"/>
      <c r="BC38" s="648"/>
      <c r="BD38" s="672"/>
      <c r="BE38" s="672"/>
      <c r="BF38" s="702"/>
      <c r="BG38" s="662" t="s">
        <v>337</v>
      </c>
      <c r="BH38" s="663"/>
      <c r="BI38" s="663"/>
      <c r="BJ38" s="663"/>
      <c r="BK38" s="663"/>
      <c r="BL38" s="663"/>
      <c r="BM38" s="663"/>
      <c r="BN38" s="663"/>
      <c r="BO38" s="663"/>
      <c r="BP38" s="663"/>
      <c r="BQ38" s="663"/>
      <c r="BR38" s="663"/>
      <c r="BS38" s="663"/>
      <c r="BT38" s="663"/>
      <c r="BU38" s="664"/>
      <c r="BV38" s="647">
        <v>2315</v>
      </c>
      <c r="BW38" s="648"/>
      <c r="BX38" s="648"/>
      <c r="BY38" s="648"/>
      <c r="BZ38" s="648"/>
      <c r="CA38" s="648"/>
      <c r="CB38" s="657"/>
      <c r="CD38" s="662" t="s">
        <v>338</v>
      </c>
      <c r="CE38" s="663"/>
      <c r="CF38" s="663"/>
      <c r="CG38" s="663"/>
      <c r="CH38" s="663"/>
      <c r="CI38" s="663"/>
      <c r="CJ38" s="663"/>
      <c r="CK38" s="663"/>
      <c r="CL38" s="663"/>
      <c r="CM38" s="663"/>
      <c r="CN38" s="663"/>
      <c r="CO38" s="663"/>
      <c r="CP38" s="663"/>
      <c r="CQ38" s="664"/>
      <c r="CR38" s="647">
        <v>767603</v>
      </c>
      <c r="CS38" s="648"/>
      <c r="CT38" s="648"/>
      <c r="CU38" s="648"/>
      <c r="CV38" s="648"/>
      <c r="CW38" s="648"/>
      <c r="CX38" s="648"/>
      <c r="CY38" s="649"/>
      <c r="CZ38" s="652">
        <v>6.5</v>
      </c>
      <c r="DA38" s="684"/>
      <c r="DB38" s="684"/>
      <c r="DC38" s="686"/>
      <c r="DD38" s="656">
        <v>665178</v>
      </c>
      <c r="DE38" s="648"/>
      <c r="DF38" s="648"/>
      <c r="DG38" s="648"/>
      <c r="DH38" s="648"/>
      <c r="DI38" s="648"/>
      <c r="DJ38" s="648"/>
      <c r="DK38" s="649"/>
      <c r="DL38" s="656">
        <v>425174</v>
      </c>
      <c r="DM38" s="648"/>
      <c r="DN38" s="648"/>
      <c r="DO38" s="648"/>
      <c r="DP38" s="648"/>
      <c r="DQ38" s="648"/>
      <c r="DR38" s="648"/>
      <c r="DS38" s="648"/>
      <c r="DT38" s="648"/>
      <c r="DU38" s="648"/>
      <c r="DV38" s="649"/>
      <c r="DW38" s="652">
        <v>7.9</v>
      </c>
      <c r="DX38" s="684"/>
      <c r="DY38" s="684"/>
      <c r="DZ38" s="684"/>
      <c r="EA38" s="684"/>
      <c r="EB38" s="684"/>
      <c r="EC38" s="685"/>
    </row>
    <row r="39" spans="2:133" ht="11.25" customHeight="1" x14ac:dyDescent="0.15">
      <c r="B39" s="644" t="s">
        <v>339</v>
      </c>
      <c r="C39" s="645"/>
      <c r="D39" s="645"/>
      <c r="E39" s="645"/>
      <c r="F39" s="645"/>
      <c r="G39" s="645"/>
      <c r="H39" s="645"/>
      <c r="I39" s="645"/>
      <c r="J39" s="645"/>
      <c r="K39" s="645"/>
      <c r="L39" s="645"/>
      <c r="M39" s="645"/>
      <c r="N39" s="645"/>
      <c r="O39" s="645"/>
      <c r="P39" s="645"/>
      <c r="Q39" s="646"/>
      <c r="R39" s="647">
        <v>1238065</v>
      </c>
      <c r="S39" s="648"/>
      <c r="T39" s="648"/>
      <c r="U39" s="648"/>
      <c r="V39" s="648"/>
      <c r="W39" s="648"/>
      <c r="X39" s="648"/>
      <c r="Y39" s="649"/>
      <c r="Z39" s="650">
        <v>9.8000000000000007</v>
      </c>
      <c r="AA39" s="650"/>
      <c r="AB39" s="650"/>
      <c r="AC39" s="650"/>
      <c r="AD39" s="651" t="s">
        <v>130</v>
      </c>
      <c r="AE39" s="651"/>
      <c r="AF39" s="651"/>
      <c r="AG39" s="651"/>
      <c r="AH39" s="651"/>
      <c r="AI39" s="651"/>
      <c r="AJ39" s="651"/>
      <c r="AK39" s="651"/>
      <c r="AL39" s="652" t="s">
        <v>130</v>
      </c>
      <c r="AM39" s="653"/>
      <c r="AN39" s="653"/>
      <c r="AO39" s="654"/>
      <c r="AQ39" s="725" t="s">
        <v>340</v>
      </c>
      <c r="AR39" s="726"/>
      <c r="AS39" s="726"/>
      <c r="AT39" s="726"/>
      <c r="AU39" s="726"/>
      <c r="AV39" s="726"/>
      <c r="AW39" s="726"/>
      <c r="AX39" s="726"/>
      <c r="AY39" s="727"/>
      <c r="AZ39" s="647">
        <v>603</v>
      </c>
      <c r="BA39" s="648"/>
      <c r="BB39" s="648"/>
      <c r="BC39" s="648"/>
      <c r="BD39" s="672"/>
      <c r="BE39" s="672"/>
      <c r="BF39" s="702"/>
      <c r="BG39" s="662" t="s">
        <v>341</v>
      </c>
      <c r="BH39" s="663"/>
      <c r="BI39" s="663"/>
      <c r="BJ39" s="663"/>
      <c r="BK39" s="663"/>
      <c r="BL39" s="663"/>
      <c r="BM39" s="663"/>
      <c r="BN39" s="663"/>
      <c r="BO39" s="663"/>
      <c r="BP39" s="663"/>
      <c r="BQ39" s="663"/>
      <c r="BR39" s="663"/>
      <c r="BS39" s="663"/>
      <c r="BT39" s="663"/>
      <c r="BU39" s="664"/>
      <c r="BV39" s="647">
        <v>4102</v>
      </c>
      <c r="BW39" s="648"/>
      <c r="BX39" s="648"/>
      <c r="BY39" s="648"/>
      <c r="BZ39" s="648"/>
      <c r="CA39" s="648"/>
      <c r="CB39" s="657"/>
      <c r="CD39" s="662" t="s">
        <v>342</v>
      </c>
      <c r="CE39" s="663"/>
      <c r="CF39" s="663"/>
      <c r="CG39" s="663"/>
      <c r="CH39" s="663"/>
      <c r="CI39" s="663"/>
      <c r="CJ39" s="663"/>
      <c r="CK39" s="663"/>
      <c r="CL39" s="663"/>
      <c r="CM39" s="663"/>
      <c r="CN39" s="663"/>
      <c r="CO39" s="663"/>
      <c r="CP39" s="663"/>
      <c r="CQ39" s="664"/>
      <c r="CR39" s="647">
        <v>620072</v>
      </c>
      <c r="CS39" s="672"/>
      <c r="CT39" s="672"/>
      <c r="CU39" s="672"/>
      <c r="CV39" s="672"/>
      <c r="CW39" s="672"/>
      <c r="CX39" s="672"/>
      <c r="CY39" s="673"/>
      <c r="CZ39" s="652">
        <v>5.2</v>
      </c>
      <c r="DA39" s="684"/>
      <c r="DB39" s="684"/>
      <c r="DC39" s="686"/>
      <c r="DD39" s="656">
        <v>606617</v>
      </c>
      <c r="DE39" s="672"/>
      <c r="DF39" s="672"/>
      <c r="DG39" s="672"/>
      <c r="DH39" s="672"/>
      <c r="DI39" s="672"/>
      <c r="DJ39" s="672"/>
      <c r="DK39" s="673"/>
      <c r="DL39" s="656" t="s">
        <v>130</v>
      </c>
      <c r="DM39" s="672"/>
      <c r="DN39" s="672"/>
      <c r="DO39" s="672"/>
      <c r="DP39" s="672"/>
      <c r="DQ39" s="672"/>
      <c r="DR39" s="672"/>
      <c r="DS39" s="672"/>
      <c r="DT39" s="672"/>
      <c r="DU39" s="672"/>
      <c r="DV39" s="673"/>
      <c r="DW39" s="652" t="s">
        <v>130</v>
      </c>
      <c r="DX39" s="684"/>
      <c r="DY39" s="684"/>
      <c r="DZ39" s="684"/>
      <c r="EA39" s="684"/>
      <c r="EB39" s="684"/>
      <c r="EC39" s="685"/>
    </row>
    <row r="40" spans="2:133" ht="11.25" customHeight="1" x14ac:dyDescent="0.15">
      <c r="B40" s="644" t="s">
        <v>343</v>
      </c>
      <c r="C40" s="645"/>
      <c r="D40" s="645"/>
      <c r="E40" s="645"/>
      <c r="F40" s="645"/>
      <c r="G40" s="645"/>
      <c r="H40" s="645"/>
      <c r="I40" s="645"/>
      <c r="J40" s="645"/>
      <c r="K40" s="645"/>
      <c r="L40" s="645"/>
      <c r="M40" s="645"/>
      <c r="N40" s="645"/>
      <c r="O40" s="645"/>
      <c r="P40" s="645"/>
      <c r="Q40" s="646"/>
      <c r="R40" s="647">
        <v>102391</v>
      </c>
      <c r="S40" s="648"/>
      <c r="T40" s="648"/>
      <c r="U40" s="648"/>
      <c r="V40" s="648"/>
      <c r="W40" s="648"/>
      <c r="X40" s="648"/>
      <c r="Y40" s="649"/>
      <c r="Z40" s="650">
        <v>0.8</v>
      </c>
      <c r="AA40" s="650"/>
      <c r="AB40" s="650"/>
      <c r="AC40" s="650"/>
      <c r="AD40" s="651" t="s">
        <v>130</v>
      </c>
      <c r="AE40" s="651"/>
      <c r="AF40" s="651"/>
      <c r="AG40" s="651"/>
      <c r="AH40" s="651"/>
      <c r="AI40" s="651"/>
      <c r="AJ40" s="651"/>
      <c r="AK40" s="651"/>
      <c r="AL40" s="652" t="s">
        <v>130</v>
      </c>
      <c r="AM40" s="653"/>
      <c r="AN40" s="653"/>
      <c r="AO40" s="654"/>
      <c r="AQ40" s="725" t="s">
        <v>344</v>
      </c>
      <c r="AR40" s="726"/>
      <c r="AS40" s="726"/>
      <c r="AT40" s="726"/>
      <c r="AU40" s="726"/>
      <c r="AV40" s="726"/>
      <c r="AW40" s="726"/>
      <c r="AX40" s="726"/>
      <c r="AY40" s="727"/>
      <c r="AZ40" s="647" t="s">
        <v>244</v>
      </c>
      <c r="BA40" s="648"/>
      <c r="BB40" s="648"/>
      <c r="BC40" s="648"/>
      <c r="BD40" s="672"/>
      <c r="BE40" s="672"/>
      <c r="BF40" s="702"/>
      <c r="BG40" s="728" t="s">
        <v>345</v>
      </c>
      <c r="BH40" s="729"/>
      <c r="BI40" s="729"/>
      <c r="BJ40" s="729"/>
      <c r="BK40" s="729"/>
      <c r="BL40" s="236"/>
      <c r="BM40" s="663" t="s">
        <v>346</v>
      </c>
      <c r="BN40" s="663"/>
      <c r="BO40" s="663"/>
      <c r="BP40" s="663"/>
      <c r="BQ40" s="663"/>
      <c r="BR40" s="663"/>
      <c r="BS40" s="663"/>
      <c r="BT40" s="663"/>
      <c r="BU40" s="664"/>
      <c r="BV40" s="647">
        <v>111</v>
      </c>
      <c r="BW40" s="648"/>
      <c r="BX40" s="648"/>
      <c r="BY40" s="648"/>
      <c r="BZ40" s="648"/>
      <c r="CA40" s="648"/>
      <c r="CB40" s="657"/>
      <c r="CD40" s="662" t="s">
        <v>347</v>
      </c>
      <c r="CE40" s="663"/>
      <c r="CF40" s="663"/>
      <c r="CG40" s="663"/>
      <c r="CH40" s="663"/>
      <c r="CI40" s="663"/>
      <c r="CJ40" s="663"/>
      <c r="CK40" s="663"/>
      <c r="CL40" s="663"/>
      <c r="CM40" s="663"/>
      <c r="CN40" s="663"/>
      <c r="CO40" s="663"/>
      <c r="CP40" s="663"/>
      <c r="CQ40" s="664"/>
      <c r="CR40" s="647">
        <v>130000</v>
      </c>
      <c r="CS40" s="648"/>
      <c r="CT40" s="648"/>
      <c r="CU40" s="648"/>
      <c r="CV40" s="648"/>
      <c r="CW40" s="648"/>
      <c r="CX40" s="648"/>
      <c r="CY40" s="649"/>
      <c r="CZ40" s="652">
        <v>1.1000000000000001</v>
      </c>
      <c r="DA40" s="684"/>
      <c r="DB40" s="684"/>
      <c r="DC40" s="686"/>
      <c r="DD40" s="656" t="s">
        <v>244</v>
      </c>
      <c r="DE40" s="648"/>
      <c r="DF40" s="648"/>
      <c r="DG40" s="648"/>
      <c r="DH40" s="648"/>
      <c r="DI40" s="648"/>
      <c r="DJ40" s="648"/>
      <c r="DK40" s="649"/>
      <c r="DL40" s="656" t="s">
        <v>244</v>
      </c>
      <c r="DM40" s="648"/>
      <c r="DN40" s="648"/>
      <c r="DO40" s="648"/>
      <c r="DP40" s="648"/>
      <c r="DQ40" s="648"/>
      <c r="DR40" s="648"/>
      <c r="DS40" s="648"/>
      <c r="DT40" s="648"/>
      <c r="DU40" s="648"/>
      <c r="DV40" s="649"/>
      <c r="DW40" s="652" t="s">
        <v>244</v>
      </c>
      <c r="DX40" s="684"/>
      <c r="DY40" s="684"/>
      <c r="DZ40" s="684"/>
      <c r="EA40" s="684"/>
      <c r="EB40" s="684"/>
      <c r="EC40" s="685"/>
    </row>
    <row r="41" spans="2:133" ht="11.25" customHeight="1" x14ac:dyDescent="0.15">
      <c r="B41" s="644" t="s">
        <v>348</v>
      </c>
      <c r="C41" s="645"/>
      <c r="D41" s="645"/>
      <c r="E41" s="645"/>
      <c r="F41" s="645"/>
      <c r="G41" s="645"/>
      <c r="H41" s="645"/>
      <c r="I41" s="645"/>
      <c r="J41" s="645"/>
      <c r="K41" s="645"/>
      <c r="L41" s="645"/>
      <c r="M41" s="645"/>
      <c r="N41" s="645"/>
      <c r="O41" s="645"/>
      <c r="P41" s="645"/>
      <c r="Q41" s="646"/>
      <c r="R41" s="647" t="s">
        <v>130</v>
      </c>
      <c r="S41" s="648"/>
      <c r="T41" s="648"/>
      <c r="U41" s="648"/>
      <c r="V41" s="648"/>
      <c r="W41" s="648"/>
      <c r="X41" s="648"/>
      <c r="Y41" s="649"/>
      <c r="Z41" s="650" t="s">
        <v>244</v>
      </c>
      <c r="AA41" s="650"/>
      <c r="AB41" s="650"/>
      <c r="AC41" s="650"/>
      <c r="AD41" s="651" t="s">
        <v>244</v>
      </c>
      <c r="AE41" s="651"/>
      <c r="AF41" s="651"/>
      <c r="AG41" s="651"/>
      <c r="AH41" s="651"/>
      <c r="AI41" s="651"/>
      <c r="AJ41" s="651"/>
      <c r="AK41" s="651"/>
      <c r="AL41" s="652" t="s">
        <v>130</v>
      </c>
      <c r="AM41" s="653"/>
      <c r="AN41" s="653"/>
      <c r="AO41" s="654"/>
      <c r="AQ41" s="725" t="s">
        <v>349</v>
      </c>
      <c r="AR41" s="726"/>
      <c r="AS41" s="726"/>
      <c r="AT41" s="726"/>
      <c r="AU41" s="726"/>
      <c r="AV41" s="726"/>
      <c r="AW41" s="726"/>
      <c r="AX41" s="726"/>
      <c r="AY41" s="727"/>
      <c r="AZ41" s="647">
        <v>131165</v>
      </c>
      <c r="BA41" s="648"/>
      <c r="BB41" s="648"/>
      <c r="BC41" s="648"/>
      <c r="BD41" s="672"/>
      <c r="BE41" s="672"/>
      <c r="BF41" s="702"/>
      <c r="BG41" s="728"/>
      <c r="BH41" s="729"/>
      <c r="BI41" s="729"/>
      <c r="BJ41" s="729"/>
      <c r="BK41" s="729"/>
      <c r="BL41" s="236"/>
      <c r="BM41" s="663" t="s">
        <v>350</v>
      </c>
      <c r="BN41" s="663"/>
      <c r="BO41" s="663"/>
      <c r="BP41" s="663"/>
      <c r="BQ41" s="663"/>
      <c r="BR41" s="663"/>
      <c r="BS41" s="663"/>
      <c r="BT41" s="663"/>
      <c r="BU41" s="664"/>
      <c r="BV41" s="647">
        <v>1</v>
      </c>
      <c r="BW41" s="648"/>
      <c r="BX41" s="648"/>
      <c r="BY41" s="648"/>
      <c r="BZ41" s="648"/>
      <c r="CA41" s="648"/>
      <c r="CB41" s="657"/>
      <c r="CD41" s="662" t="s">
        <v>351</v>
      </c>
      <c r="CE41" s="663"/>
      <c r="CF41" s="663"/>
      <c r="CG41" s="663"/>
      <c r="CH41" s="663"/>
      <c r="CI41" s="663"/>
      <c r="CJ41" s="663"/>
      <c r="CK41" s="663"/>
      <c r="CL41" s="663"/>
      <c r="CM41" s="663"/>
      <c r="CN41" s="663"/>
      <c r="CO41" s="663"/>
      <c r="CP41" s="663"/>
      <c r="CQ41" s="664"/>
      <c r="CR41" s="647" t="s">
        <v>244</v>
      </c>
      <c r="CS41" s="672"/>
      <c r="CT41" s="672"/>
      <c r="CU41" s="672"/>
      <c r="CV41" s="672"/>
      <c r="CW41" s="672"/>
      <c r="CX41" s="672"/>
      <c r="CY41" s="673"/>
      <c r="CZ41" s="652" t="s">
        <v>130</v>
      </c>
      <c r="DA41" s="684"/>
      <c r="DB41" s="684"/>
      <c r="DC41" s="686"/>
      <c r="DD41" s="656" t="s">
        <v>130</v>
      </c>
      <c r="DE41" s="672"/>
      <c r="DF41" s="672"/>
      <c r="DG41" s="672"/>
      <c r="DH41" s="672"/>
      <c r="DI41" s="672"/>
      <c r="DJ41" s="672"/>
      <c r="DK41" s="673"/>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44" t="s">
        <v>352</v>
      </c>
      <c r="C42" s="645"/>
      <c r="D42" s="645"/>
      <c r="E42" s="645"/>
      <c r="F42" s="645"/>
      <c r="G42" s="645"/>
      <c r="H42" s="645"/>
      <c r="I42" s="645"/>
      <c r="J42" s="645"/>
      <c r="K42" s="645"/>
      <c r="L42" s="645"/>
      <c r="M42" s="645"/>
      <c r="N42" s="645"/>
      <c r="O42" s="645"/>
      <c r="P42" s="645"/>
      <c r="Q42" s="646"/>
      <c r="R42" s="647" t="s">
        <v>130</v>
      </c>
      <c r="S42" s="648"/>
      <c r="T42" s="648"/>
      <c r="U42" s="648"/>
      <c r="V42" s="648"/>
      <c r="W42" s="648"/>
      <c r="X42" s="648"/>
      <c r="Y42" s="649"/>
      <c r="Z42" s="650" t="s">
        <v>130</v>
      </c>
      <c r="AA42" s="650"/>
      <c r="AB42" s="650"/>
      <c r="AC42" s="650"/>
      <c r="AD42" s="651" t="s">
        <v>130</v>
      </c>
      <c r="AE42" s="651"/>
      <c r="AF42" s="651"/>
      <c r="AG42" s="651"/>
      <c r="AH42" s="651"/>
      <c r="AI42" s="651"/>
      <c r="AJ42" s="651"/>
      <c r="AK42" s="651"/>
      <c r="AL42" s="652" t="s">
        <v>130</v>
      </c>
      <c r="AM42" s="653"/>
      <c r="AN42" s="653"/>
      <c r="AO42" s="654"/>
      <c r="AQ42" s="746" t="s">
        <v>353</v>
      </c>
      <c r="AR42" s="747"/>
      <c r="AS42" s="747"/>
      <c r="AT42" s="747"/>
      <c r="AU42" s="747"/>
      <c r="AV42" s="747"/>
      <c r="AW42" s="747"/>
      <c r="AX42" s="747"/>
      <c r="AY42" s="748"/>
      <c r="AZ42" s="738">
        <v>424195</v>
      </c>
      <c r="BA42" s="739"/>
      <c r="BB42" s="739"/>
      <c r="BC42" s="739"/>
      <c r="BD42" s="718"/>
      <c r="BE42" s="718"/>
      <c r="BF42" s="720"/>
      <c r="BG42" s="730"/>
      <c r="BH42" s="731"/>
      <c r="BI42" s="731"/>
      <c r="BJ42" s="731"/>
      <c r="BK42" s="731"/>
      <c r="BL42" s="237"/>
      <c r="BM42" s="675" t="s">
        <v>354</v>
      </c>
      <c r="BN42" s="675"/>
      <c r="BO42" s="675"/>
      <c r="BP42" s="675"/>
      <c r="BQ42" s="675"/>
      <c r="BR42" s="675"/>
      <c r="BS42" s="675"/>
      <c r="BT42" s="675"/>
      <c r="BU42" s="676"/>
      <c r="BV42" s="738">
        <v>293</v>
      </c>
      <c r="BW42" s="739"/>
      <c r="BX42" s="739"/>
      <c r="BY42" s="739"/>
      <c r="BZ42" s="739"/>
      <c r="CA42" s="739"/>
      <c r="CB42" s="745"/>
      <c r="CD42" s="644" t="s">
        <v>355</v>
      </c>
      <c r="CE42" s="645"/>
      <c r="CF42" s="645"/>
      <c r="CG42" s="645"/>
      <c r="CH42" s="645"/>
      <c r="CI42" s="645"/>
      <c r="CJ42" s="645"/>
      <c r="CK42" s="645"/>
      <c r="CL42" s="645"/>
      <c r="CM42" s="645"/>
      <c r="CN42" s="645"/>
      <c r="CO42" s="645"/>
      <c r="CP42" s="645"/>
      <c r="CQ42" s="646"/>
      <c r="CR42" s="647">
        <v>3159420</v>
      </c>
      <c r="CS42" s="648"/>
      <c r="CT42" s="648"/>
      <c r="CU42" s="648"/>
      <c r="CV42" s="648"/>
      <c r="CW42" s="648"/>
      <c r="CX42" s="648"/>
      <c r="CY42" s="649"/>
      <c r="CZ42" s="652">
        <v>26.6</v>
      </c>
      <c r="DA42" s="653"/>
      <c r="DB42" s="653"/>
      <c r="DC42" s="665"/>
      <c r="DD42" s="656">
        <v>952539</v>
      </c>
      <c r="DE42" s="648"/>
      <c r="DF42" s="648"/>
      <c r="DG42" s="648"/>
      <c r="DH42" s="648"/>
      <c r="DI42" s="648"/>
      <c r="DJ42" s="648"/>
      <c r="DK42" s="649"/>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43" s="688" t="s">
        <v>356</v>
      </c>
      <c r="C43" s="689"/>
      <c r="D43" s="689"/>
      <c r="E43" s="689"/>
      <c r="F43" s="689"/>
      <c r="G43" s="689"/>
      <c r="H43" s="689"/>
      <c r="I43" s="689"/>
      <c r="J43" s="689"/>
      <c r="K43" s="689"/>
      <c r="L43" s="689"/>
      <c r="M43" s="689"/>
      <c r="N43" s="689"/>
      <c r="O43" s="689"/>
      <c r="P43" s="689"/>
      <c r="Q43" s="690"/>
      <c r="R43" s="738">
        <v>12693166</v>
      </c>
      <c r="S43" s="739"/>
      <c r="T43" s="739"/>
      <c r="U43" s="739"/>
      <c r="V43" s="739"/>
      <c r="W43" s="739"/>
      <c r="X43" s="739"/>
      <c r="Y43" s="740"/>
      <c r="Z43" s="741">
        <v>100</v>
      </c>
      <c r="AA43" s="741"/>
      <c r="AB43" s="741"/>
      <c r="AC43" s="741"/>
      <c r="AD43" s="742">
        <v>5264923</v>
      </c>
      <c r="AE43" s="742"/>
      <c r="AF43" s="742"/>
      <c r="AG43" s="742"/>
      <c r="AH43" s="742"/>
      <c r="AI43" s="742"/>
      <c r="AJ43" s="742"/>
      <c r="AK43" s="742"/>
      <c r="AL43" s="743">
        <v>100</v>
      </c>
      <c r="AM43" s="719"/>
      <c r="AN43" s="719"/>
      <c r="AO43" s="744"/>
      <c r="BV43" s="238"/>
      <c r="BW43" s="238"/>
      <c r="BX43" s="238"/>
      <c r="BY43" s="238"/>
      <c r="BZ43" s="238"/>
      <c r="CA43" s="238"/>
      <c r="CB43" s="238"/>
      <c r="CD43" s="644" t="s">
        <v>357</v>
      </c>
      <c r="CE43" s="645"/>
      <c r="CF43" s="645"/>
      <c r="CG43" s="645"/>
      <c r="CH43" s="645"/>
      <c r="CI43" s="645"/>
      <c r="CJ43" s="645"/>
      <c r="CK43" s="645"/>
      <c r="CL43" s="645"/>
      <c r="CM43" s="645"/>
      <c r="CN43" s="645"/>
      <c r="CO43" s="645"/>
      <c r="CP43" s="645"/>
      <c r="CQ43" s="646"/>
      <c r="CR43" s="647">
        <v>32694</v>
      </c>
      <c r="CS43" s="672"/>
      <c r="CT43" s="672"/>
      <c r="CU43" s="672"/>
      <c r="CV43" s="672"/>
      <c r="CW43" s="672"/>
      <c r="CX43" s="672"/>
      <c r="CY43" s="673"/>
      <c r="CZ43" s="652">
        <v>0.3</v>
      </c>
      <c r="DA43" s="684"/>
      <c r="DB43" s="684"/>
      <c r="DC43" s="686"/>
      <c r="DD43" s="656">
        <v>32694</v>
      </c>
      <c r="DE43" s="672"/>
      <c r="DF43" s="672"/>
      <c r="DG43" s="672"/>
      <c r="DH43" s="672"/>
      <c r="DI43" s="672"/>
      <c r="DJ43" s="672"/>
      <c r="DK43" s="673"/>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304</v>
      </c>
      <c r="CE44" s="760"/>
      <c r="CF44" s="644" t="s">
        <v>358</v>
      </c>
      <c r="CG44" s="645"/>
      <c r="CH44" s="645"/>
      <c r="CI44" s="645"/>
      <c r="CJ44" s="645"/>
      <c r="CK44" s="645"/>
      <c r="CL44" s="645"/>
      <c r="CM44" s="645"/>
      <c r="CN44" s="645"/>
      <c r="CO44" s="645"/>
      <c r="CP44" s="645"/>
      <c r="CQ44" s="646"/>
      <c r="CR44" s="647">
        <v>3157165</v>
      </c>
      <c r="CS44" s="648"/>
      <c r="CT44" s="648"/>
      <c r="CU44" s="648"/>
      <c r="CV44" s="648"/>
      <c r="CW44" s="648"/>
      <c r="CX44" s="648"/>
      <c r="CY44" s="649"/>
      <c r="CZ44" s="652">
        <v>26.5</v>
      </c>
      <c r="DA44" s="653"/>
      <c r="DB44" s="653"/>
      <c r="DC44" s="665"/>
      <c r="DD44" s="656">
        <v>950284</v>
      </c>
      <c r="DE44" s="648"/>
      <c r="DF44" s="648"/>
      <c r="DG44" s="648"/>
      <c r="DH44" s="648"/>
      <c r="DI44" s="648"/>
      <c r="DJ44" s="648"/>
      <c r="DK44" s="649"/>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B45" s="240" t="s">
        <v>359</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360</v>
      </c>
      <c r="CG45" s="645"/>
      <c r="CH45" s="645"/>
      <c r="CI45" s="645"/>
      <c r="CJ45" s="645"/>
      <c r="CK45" s="645"/>
      <c r="CL45" s="645"/>
      <c r="CM45" s="645"/>
      <c r="CN45" s="645"/>
      <c r="CO45" s="645"/>
      <c r="CP45" s="645"/>
      <c r="CQ45" s="646"/>
      <c r="CR45" s="647">
        <v>1935292</v>
      </c>
      <c r="CS45" s="672"/>
      <c r="CT45" s="672"/>
      <c r="CU45" s="672"/>
      <c r="CV45" s="672"/>
      <c r="CW45" s="672"/>
      <c r="CX45" s="672"/>
      <c r="CY45" s="673"/>
      <c r="CZ45" s="652">
        <v>16.3</v>
      </c>
      <c r="DA45" s="684"/>
      <c r="DB45" s="684"/>
      <c r="DC45" s="686"/>
      <c r="DD45" s="656">
        <v>129596</v>
      </c>
      <c r="DE45" s="672"/>
      <c r="DF45" s="672"/>
      <c r="DG45" s="672"/>
      <c r="DH45" s="672"/>
      <c r="DI45" s="672"/>
      <c r="DJ45" s="672"/>
      <c r="DK45" s="673"/>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241" t="s">
        <v>361</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362</v>
      </c>
      <c r="CG46" s="645"/>
      <c r="CH46" s="645"/>
      <c r="CI46" s="645"/>
      <c r="CJ46" s="645"/>
      <c r="CK46" s="645"/>
      <c r="CL46" s="645"/>
      <c r="CM46" s="645"/>
      <c r="CN46" s="645"/>
      <c r="CO46" s="645"/>
      <c r="CP46" s="645"/>
      <c r="CQ46" s="646"/>
      <c r="CR46" s="647">
        <v>1221873</v>
      </c>
      <c r="CS46" s="648"/>
      <c r="CT46" s="648"/>
      <c r="CU46" s="648"/>
      <c r="CV46" s="648"/>
      <c r="CW46" s="648"/>
      <c r="CX46" s="648"/>
      <c r="CY46" s="649"/>
      <c r="CZ46" s="652">
        <v>10.3</v>
      </c>
      <c r="DA46" s="653"/>
      <c r="DB46" s="653"/>
      <c r="DC46" s="665"/>
      <c r="DD46" s="656">
        <v>820688</v>
      </c>
      <c r="DE46" s="648"/>
      <c r="DF46" s="648"/>
      <c r="DG46" s="648"/>
      <c r="DH46" s="648"/>
      <c r="DI46" s="648"/>
      <c r="DJ46" s="648"/>
      <c r="DK46" s="649"/>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42" t="s">
        <v>363</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364</v>
      </c>
      <c r="CG47" s="645"/>
      <c r="CH47" s="645"/>
      <c r="CI47" s="645"/>
      <c r="CJ47" s="645"/>
      <c r="CK47" s="645"/>
      <c r="CL47" s="645"/>
      <c r="CM47" s="645"/>
      <c r="CN47" s="645"/>
      <c r="CO47" s="645"/>
      <c r="CP47" s="645"/>
      <c r="CQ47" s="646"/>
      <c r="CR47" s="647">
        <v>2255</v>
      </c>
      <c r="CS47" s="672"/>
      <c r="CT47" s="672"/>
      <c r="CU47" s="672"/>
      <c r="CV47" s="672"/>
      <c r="CW47" s="672"/>
      <c r="CX47" s="672"/>
      <c r="CY47" s="673"/>
      <c r="CZ47" s="652">
        <v>0</v>
      </c>
      <c r="DA47" s="684"/>
      <c r="DB47" s="684"/>
      <c r="DC47" s="686"/>
      <c r="DD47" s="656">
        <v>2255</v>
      </c>
      <c r="DE47" s="672"/>
      <c r="DF47" s="672"/>
      <c r="DG47" s="672"/>
      <c r="DH47" s="672"/>
      <c r="DI47" s="672"/>
      <c r="DJ47" s="672"/>
      <c r="DK47" s="673"/>
      <c r="DL47" s="732"/>
      <c r="DM47" s="733"/>
      <c r="DN47" s="733"/>
      <c r="DO47" s="733"/>
      <c r="DP47" s="733"/>
      <c r="DQ47" s="733"/>
      <c r="DR47" s="733"/>
      <c r="DS47" s="733"/>
      <c r="DT47" s="733"/>
      <c r="DU47" s="733"/>
      <c r="DV47" s="734"/>
      <c r="DW47" s="735"/>
      <c r="DX47" s="736"/>
      <c r="DY47" s="736"/>
      <c r="DZ47" s="736"/>
      <c r="EA47" s="736"/>
      <c r="EB47" s="736"/>
      <c r="EC47" s="737"/>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365</v>
      </c>
      <c r="CG48" s="645"/>
      <c r="CH48" s="645"/>
      <c r="CI48" s="645"/>
      <c r="CJ48" s="645"/>
      <c r="CK48" s="645"/>
      <c r="CL48" s="645"/>
      <c r="CM48" s="645"/>
      <c r="CN48" s="645"/>
      <c r="CO48" s="645"/>
      <c r="CP48" s="645"/>
      <c r="CQ48" s="646"/>
      <c r="CR48" s="647" t="s">
        <v>244</v>
      </c>
      <c r="CS48" s="648"/>
      <c r="CT48" s="648"/>
      <c r="CU48" s="648"/>
      <c r="CV48" s="648"/>
      <c r="CW48" s="648"/>
      <c r="CX48" s="648"/>
      <c r="CY48" s="649"/>
      <c r="CZ48" s="652" t="s">
        <v>244</v>
      </c>
      <c r="DA48" s="653"/>
      <c r="DB48" s="653"/>
      <c r="DC48" s="665"/>
      <c r="DD48" s="656" t="s">
        <v>130</v>
      </c>
      <c r="DE48" s="648"/>
      <c r="DF48" s="648"/>
      <c r="DG48" s="648"/>
      <c r="DH48" s="648"/>
      <c r="DI48" s="648"/>
      <c r="DJ48" s="648"/>
      <c r="DK48" s="649"/>
      <c r="DL48" s="732"/>
      <c r="DM48" s="733"/>
      <c r="DN48" s="733"/>
      <c r="DO48" s="733"/>
      <c r="DP48" s="733"/>
      <c r="DQ48" s="733"/>
      <c r="DR48" s="733"/>
      <c r="DS48" s="733"/>
      <c r="DT48" s="733"/>
      <c r="DU48" s="733"/>
      <c r="DV48" s="734"/>
      <c r="DW48" s="735"/>
      <c r="DX48" s="736"/>
      <c r="DY48" s="736"/>
      <c r="DZ48" s="736"/>
      <c r="EA48" s="736"/>
      <c r="EB48" s="736"/>
      <c r="EC48" s="737"/>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88" t="s">
        <v>366</v>
      </c>
      <c r="CE49" s="689"/>
      <c r="CF49" s="689"/>
      <c r="CG49" s="689"/>
      <c r="CH49" s="689"/>
      <c r="CI49" s="689"/>
      <c r="CJ49" s="689"/>
      <c r="CK49" s="689"/>
      <c r="CL49" s="689"/>
      <c r="CM49" s="689"/>
      <c r="CN49" s="689"/>
      <c r="CO49" s="689"/>
      <c r="CP49" s="689"/>
      <c r="CQ49" s="690"/>
      <c r="CR49" s="738">
        <v>11894325</v>
      </c>
      <c r="CS49" s="718"/>
      <c r="CT49" s="718"/>
      <c r="CU49" s="718"/>
      <c r="CV49" s="718"/>
      <c r="CW49" s="718"/>
      <c r="CX49" s="718"/>
      <c r="CY49" s="749"/>
      <c r="CZ49" s="743">
        <v>100</v>
      </c>
      <c r="DA49" s="750"/>
      <c r="DB49" s="750"/>
      <c r="DC49" s="751"/>
      <c r="DD49" s="752">
        <v>6369204</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B89FE0eRwS83DIjyf3rthETrDlYl18JLaPPNZIs9DXKgs+NOXguPiJz6EeY5x/yXe1Y5WY++/yBpZp3//t0W5A==" saltValue="yXxtdHnP914STYqsG3cBTQ=="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G38:BU38"/>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8" scale="9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election activeCell="AA32" sqref="AA32:AE32"/>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367</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368</v>
      </c>
      <c r="DK2" s="795"/>
      <c r="DL2" s="795"/>
      <c r="DM2" s="795"/>
      <c r="DN2" s="795"/>
      <c r="DO2" s="796"/>
      <c r="DP2" s="251"/>
      <c r="DQ2" s="794" t="s">
        <v>369</v>
      </c>
      <c r="DR2" s="795"/>
      <c r="DS2" s="795"/>
      <c r="DT2" s="795"/>
      <c r="DU2" s="795"/>
      <c r="DV2" s="795"/>
      <c r="DW2" s="795"/>
      <c r="DX2" s="795"/>
      <c r="DY2" s="795"/>
      <c r="DZ2" s="796"/>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797" t="s">
        <v>370</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371</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788" t="s">
        <v>372</v>
      </c>
      <c r="B5" s="789"/>
      <c r="C5" s="789"/>
      <c r="D5" s="789"/>
      <c r="E5" s="789"/>
      <c r="F5" s="789"/>
      <c r="G5" s="789"/>
      <c r="H5" s="789"/>
      <c r="I5" s="789"/>
      <c r="J5" s="789"/>
      <c r="K5" s="789"/>
      <c r="L5" s="789"/>
      <c r="M5" s="789"/>
      <c r="N5" s="789"/>
      <c r="O5" s="789"/>
      <c r="P5" s="790"/>
      <c r="Q5" s="765" t="s">
        <v>373</v>
      </c>
      <c r="R5" s="766"/>
      <c r="S5" s="766"/>
      <c r="T5" s="766"/>
      <c r="U5" s="767"/>
      <c r="V5" s="765" t="s">
        <v>374</v>
      </c>
      <c r="W5" s="766"/>
      <c r="X5" s="766"/>
      <c r="Y5" s="766"/>
      <c r="Z5" s="767"/>
      <c r="AA5" s="765" t="s">
        <v>375</v>
      </c>
      <c r="AB5" s="766"/>
      <c r="AC5" s="766"/>
      <c r="AD5" s="766"/>
      <c r="AE5" s="766"/>
      <c r="AF5" s="798" t="s">
        <v>376</v>
      </c>
      <c r="AG5" s="766"/>
      <c r="AH5" s="766"/>
      <c r="AI5" s="766"/>
      <c r="AJ5" s="777"/>
      <c r="AK5" s="766" t="s">
        <v>377</v>
      </c>
      <c r="AL5" s="766"/>
      <c r="AM5" s="766"/>
      <c r="AN5" s="766"/>
      <c r="AO5" s="767"/>
      <c r="AP5" s="765" t="s">
        <v>378</v>
      </c>
      <c r="AQ5" s="766"/>
      <c r="AR5" s="766"/>
      <c r="AS5" s="766"/>
      <c r="AT5" s="767"/>
      <c r="AU5" s="765" t="s">
        <v>379</v>
      </c>
      <c r="AV5" s="766"/>
      <c r="AW5" s="766"/>
      <c r="AX5" s="766"/>
      <c r="AY5" s="777"/>
      <c r="AZ5" s="258"/>
      <c r="BA5" s="258"/>
      <c r="BB5" s="258"/>
      <c r="BC5" s="258"/>
      <c r="BD5" s="258"/>
      <c r="BE5" s="259"/>
      <c r="BF5" s="259"/>
      <c r="BG5" s="259"/>
      <c r="BH5" s="259"/>
      <c r="BI5" s="259"/>
      <c r="BJ5" s="259"/>
      <c r="BK5" s="259"/>
      <c r="BL5" s="259"/>
      <c r="BM5" s="259"/>
      <c r="BN5" s="259"/>
      <c r="BO5" s="259"/>
      <c r="BP5" s="259"/>
      <c r="BQ5" s="788" t="s">
        <v>380</v>
      </c>
      <c r="BR5" s="789"/>
      <c r="BS5" s="789"/>
      <c r="BT5" s="789"/>
      <c r="BU5" s="789"/>
      <c r="BV5" s="789"/>
      <c r="BW5" s="789"/>
      <c r="BX5" s="789"/>
      <c r="BY5" s="789"/>
      <c r="BZ5" s="789"/>
      <c r="CA5" s="789"/>
      <c r="CB5" s="789"/>
      <c r="CC5" s="789"/>
      <c r="CD5" s="789"/>
      <c r="CE5" s="789"/>
      <c r="CF5" s="789"/>
      <c r="CG5" s="790"/>
      <c r="CH5" s="765" t="s">
        <v>381</v>
      </c>
      <c r="CI5" s="766"/>
      <c r="CJ5" s="766"/>
      <c r="CK5" s="766"/>
      <c r="CL5" s="767"/>
      <c r="CM5" s="765" t="s">
        <v>382</v>
      </c>
      <c r="CN5" s="766"/>
      <c r="CO5" s="766"/>
      <c r="CP5" s="766"/>
      <c r="CQ5" s="767"/>
      <c r="CR5" s="765" t="s">
        <v>383</v>
      </c>
      <c r="CS5" s="766"/>
      <c r="CT5" s="766"/>
      <c r="CU5" s="766"/>
      <c r="CV5" s="767"/>
      <c r="CW5" s="765" t="s">
        <v>384</v>
      </c>
      <c r="CX5" s="766"/>
      <c r="CY5" s="766"/>
      <c r="CZ5" s="766"/>
      <c r="DA5" s="767"/>
      <c r="DB5" s="765" t="s">
        <v>385</v>
      </c>
      <c r="DC5" s="766"/>
      <c r="DD5" s="766"/>
      <c r="DE5" s="766"/>
      <c r="DF5" s="767"/>
      <c r="DG5" s="771" t="s">
        <v>386</v>
      </c>
      <c r="DH5" s="772"/>
      <c r="DI5" s="772"/>
      <c r="DJ5" s="772"/>
      <c r="DK5" s="773"/>
      <c r="DL5" s="771" t="s">
        <v>387</v>
      </c>
      <c r="DM5" s="772"/>
      <c r="DN5" s="772"/>
      <c r="DO5" s="772"/>
      <c r="DP5" s="773"/>
      <c r="DQ5" s="765" t="s">
        <v>388</v>
      </c>
      <c r="DR5" s="766"/>
      <c r="DS5" s="766"/>
      <c r="DT5" s="766"/>
      <c r="DU5" s="767"/>
      <c r="DV5" s="765" t="s">
        <v>379</v>
      </c>
      <c r="DW5" s="766"/>
      <c r="DX5" s="766"/>
      <c r="DY5" s="766"/>
      <c r="DZ5" s="777"/>
      <c r="EA5" s="256"/>
    </row>
    <row r="6" spans="1:131" s="257" customFormat="1" ht="26.25" customHeight="1" thickBot="1" x14ac:dyDescent="0.2">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15">
      <c r="A7" s="260">
        <v>1</v>
      </c>
      <c r="B7" s="779" t="s">
        <v>389</v>
      </c>
      <c r="C7" s="780"/>
      <c r="D7" s="780"/>
      <c r="E7" s="780"/>
      <c r="F7" s="780"/>
      <c r="G7" s="780"/>
      <c r="H7" s="780"/>
      <c r="I7" s="780"/>
      <c r="J7" s="780"/>
      <c r="K7" s="780"/>
      <c r="L7" s="780"/>
      <c r="M7" s="780"/>
      <c r="N7" s="780"/>
      <c r="O7" s="780"/>
      <c r="P7" s="781"/>
      <c r="Q7" s="782">
        <v>12641</v>
      </c>
      <c r="R7" s="783"/>
      <c r="S7" s="783"/>
      <c r="T7" s="783"/>
      <c r="U7" s="783"/>
      <c r="V7" s="783">
        <v>11848</v>
      </c>
      <c r="W7" s="783"/>
      <c r="X7" s="783"/>
      <c r="Y7" s="783"/>
      <c r="Z7" s="783"/>
      <c r="AA7" s="783">
        <v>793</v>
      </c>
      <c r="AB7" s="783"/>
      <c r="AC7" s="783"/>
      <c r="AD7" s="783"/>
      <c r="AE7" s="784"/>
      <c r="AF7" s="785">
        <v>437</v>
      </c>
      <c r="AG7" s="786"/>
      <c r="AH7" s="786"/>
      <c r="AI7" s="786"/>
      <c r="AJ7" s="787"/>
      <c r="AK7" s="822">
        <v>517</v>
      </c>
      <c r="AL7" s="823"/>
      <c r="AM7" s="823"/>
      <c r="AN7" s="823"/>
      <c r="AO7" s="823"/>
      <c r="AP7" s="823">
        <v>2622</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c r="BS7" s="826" t="s">
        <v>593</v>
      </c>
      <c r="BT7" s="827"/>
      <c r="BU7" s="827"/>
      <c r="BV7" s="827"/>
      <c r="BW7" s="827"/>
      <c r="BX7" s="827"/>
      <c r="BY7" s="827"/>
      <c r="BZ7" s="827"/>
      <c r="CA7" s="827"/>
      <c r="CB7" s="827"/>
      <c r="CC7" s="827"/>
      <c r="CD7" s="827"/>
      <c r="CE7" s="827"/>
      <c r="CF7" s="827"/>
      <c r="CG7" s="828"/>
      <c r="CH7" s="819">
        <v>1</v>
      </c>
      <c r="CI7" s="820"/>
      <c r="CJ7" s="820"/>
      <c r="CK7" s="820"/>
      <c r="CL7" s="821"/>
      <c r="CM7" s="819">
        <v>31</v>
      </c>
      <c r="CN7" s="820"/>
      <c r="CO7" s="820"/>
      <c r="CP7" s="820"/>
      <c r="CQ7" s="821"/>
      <c r="CR7" s="819">
        <v>20</v>
      </c>
      <c r="CS7" s="820"/>
      <c r="CT7" s="820"/>
      <c r="CU7" s="820"/>
      <c r="CV7" s="821"/>
      <c r="CW7" s="819">
        <v>3</v>
      </c>
      <c r="CX7" s="820"/>
      <c r="CY7" s="820"/>
      <c r="CZ7" s="820"/>
      <c r="DA7" s="821"/>
      <c r="DB7" s="819" t="s">
        <v>597</v>
      </c>
      <c r="DC7" s="820"/>
      <c r="DD7" s="820"/>
      <c r="DE7" s="820"/>
      <c r="DF7" s="821"/>
      <c r="DG7" s="819" t="s">
        <v>597</v>
      </c>
      <c r="DH7" s="820"/>
      <c r="DI7" s="820"/>
      <c r="DJ7" s="820"/>
      <c r="DK7" s="821"/>
      <c r="DL7" s="819" t="s">
        <v>597</v>
      </c>
      <c r="DM7" s="820"/>
      <c r="DN7" s="820"/>
      <c r="DO7" s="820"/>
      <c r="DP7" s="821"/>
      <c r="DQ7" s="819" t="s">
        <v>597</v>
      </c>
      <c r="DR7" s="820"/>
      <c r="DS7" s="820"/>
      <c r="DT7" s="820"/>
      <c r="DU7" s="821"/>
      <c r="DV7" s="800"/>
      <c r="DW7" s="801"/>
      <c r="DX7" s="801"/>
      <c r="DY7" s="801"/>
      <c r="DZ7" s="802"/>
      <c r="EA7" s="256"/>
    </row>
    <row r="8" spans="1:131" s="257" customFormat="1" ht="26.25" customHeight="1" x14ac:dyDescent="0.15">
      <c r="A8" s="263">
        <v>2</v>
      </c>
      <c r="B8" s="803" t="s">
        <v>390</v>
      </c>
      <c r="C8" s="804"/>
      <c r="D8" s="804"/>
      <c r="E8" s="804"/>
      <c r="F8" s="804"/>
      <c r="G8" s="804"/>
      <c r="H8" s="804"/>
      <c r="I8" s="804"/>
      <c r="J8" s="804"/>
      <c r="K8" s="804"/>
      <c r="L8" s="804"/>
      <c r="M8" s="804"/>
      <c r="N8" s="804"/>
      <c r="O8" s="804"/>
      <c r="P8" s="805"/>
      <c r="Q8" s="806">
        <v>58</v>
      </c>
      <c r="R8" s="807"/>
      <c r="S8" s="807"/>
      <c r="T8" s="807"/>
      <c r="U8" s="807"/>
      <c r="V8" s="807">
        <v>52</v>
      </c>
      <c r="W8" s="807"/>
      <c r="X8" s="807"/>
      <c r="Y8" s="807"/>
      <c r="Z8" s="807"/>
      <c r="AA8" s="807">
        <v>6</v>
      </c>
      <c r="AB8" s="807"/>
      <c r="AC8" s="807"/>
      <c r="AD8" s="807"/>
      <c r="AE8" s="808"/>
      <c r="AF8" s="809">
        <v>6</v>
      </c>
      <c r="AG8" s="810"/>
      <c r="AH8" s="810"/>
      <c r="AI8" s="810"/>
      <c r="AJ8" s="811"/>
      <c r="AK8" s="812">
        <v>10</v>
      </c>
      <c r="AL8" s="813"/>
      <c r="AM8" s="813"/>
      <c r="AN8" s="813"/>
      <c r="AO8" s="813"/>
      <c r="AP8" s="813" t="s">
        <v>579</v>
      </c>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t="s">
        <v>594</v>
      </c>
      <c r="BT8" s="817"/>
      <c r="BU8" s="817"/>
      <c r="BV8" s="817"/>
      <c r="BW8" s="817"/>
      <c r="BX8" s="817"/>
      <c r="BY8" s="817"/>
      <c r="BZ8" s="817"/>
      <c r="CA8" s="817"/>
      <c r="CB8" s="817"/>
      <c r="CC8" s="817"/>
      <c r="CD8" s="817"/>
      <c r="CE8" s="817"/>
      <c r="CF8" s="817"/>
      <c r="CG8" s="818"/>
      <c r="CH8" s="829">
        <v>-25</v>
      </c>
      <c r="CI8" s="830"/>
      <c r="CJ8" s="830"/>
      <c r="CK8" s="830"/>
      <c r="CL8" s="831"/>
      <c r="CM8" s="829">
        <v>12</v>
      </c>
      <c r="CN8" s="830"/>
      <c r="CO8" s="830"/>
      <c r="CP8" s="830"/>
      <c r="CQ8" s="831"/>
      <c r="CR8" s="829">
        <v>27</v>
      </c>
      <c r="CS8" s="830"/>
      <c r="CT8" s="830"/>
      <c r="CU8" s="830"/>
      <c r="CV8" s="831"/>
      <c r="CW8" s="829" t="s">
        <v>597</v>
      </c>
      <c r="CX8" s="830"/>
      <c r="CY8" s="830"/>
      <c r="CZ8" s="830"/>
      <c r="DA8" s="831"/>
      <c r="DB8" s="829" t="s">
        <v>601</v>
      </c>
      <c r="DC8" s="830"/>
      <c r="DD8" s="830"/>
      <c r="DE8" s="830"/>
      <c r="DF8" s="831"/>
      <c r="DG8" s="829" t="s">
        <v>601</v>
      </c>
      <c r="DH8" s="830"/>
      <c r="DI8" s="830"/>
      <c r="DJ8" s="830"/>
      <c r="DK8" s="831"/>
      <c r="DL8" s="829" t="s">
        <v>601</v>
      </c>
      <c r="DM8" s="830"/>
      <c r="DN8" s="830"/>
      <c r="DO8" s="830"/>
      <c r="DP8" s="831"/>
      <c r="DQ8" s="829" t="s">
        <v>601</v>
      </c>
      <c r="DR8" s="830"/>
      <c r="DS8" s="830"/>
      <c r="DT8" s="830"/>
      <c r="DU8" s="831"/>
      <c r="DV8" s="832"/>
      <c r="DW8" s="833"/>
      <c r="DX8" s="833"/>
      <c r="DY8" s="833"/>
      <c r="DZ8" s="834"/>
      <c r="EA8" s="256"/>
    </row>
    <row r="9" spans="1:131" s="257" customFormat="1" ht="26.25" customHeight="1" x14ac:dyDescent="0.15">
      <c r="A9" s="263">
        <v>3</v>
      </c>
      <c r="B9" s="803"/>
      <c r="C9" s="804"/>
      <c r="D9" s="804"/>
      <c r="E9" s="804"/>
      <c r="F9" s="804"/>
      <c r="G9" s="804"/>
      <c r="H9" s="804"/>
      <c r="I9" s="804"/>
      <c r="J9" s="804"/>
      <c r="K9" s="804"/>
      <c r="L9" s="804"/>
      <c r="M9" s="804"/>
      <c r="N9" s="804"/>
      <c r="O9" s="804"/>
      <c r="P9" s="805"/>
      <c r="Q9" s="806"/>
      <c r="R9" s="807"/>
      <c r="S9" s="807"/>
      <c r="T9" s="807"/>
      <c r="U9" s="807"/>
      <c r="V9" s="807"/>
      <c r="W9" s="807"/>
      <c r="X9" s="807"/>
      <c r="Y9" s="807"/>
      <c r="Z9" s="807"/>
      <c r="AA9" s="807"/>
      <c r="AB9" s="807"/>
      <c r="AC9" s="807"/>
      <c r="AD9" s="807"/>
      <c r="AE9" s="808"/>
      <c r="AF9" s="809"/>
      <c r="AG9" s="810"/>
      <c r="AH9" s="810"/>
      <c r="AI9" s="810"/>
      <c r="AJ9" s="811"/>
      <c r="AK9" s="812"/>
      <c r="AL9" s="813"/>
      <c r="AM9" s="813"/>
      <c r="AN9" s="813"/>
      <c r="AO9" s="813"/>
      <c r="AP9" s="813"/>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c r="BT9" s="817"/>
      <c r="BU9" s="817"/>
      <c r="BV9" s="817"/>
      <c r="BW9" s="817"/>
      <c r="BX9" s="817"/>
      <c r="BY9" s="817"/>
      <c r="BZ9" s="817"/>
      <c r="CA9" s="817"/>
      <c r="CB9" s="817"/>
      <c r="CC9" s="817"/>
      <c r="CD9" s="817"/>
      <c r="CE9" s="817"/>
      <c r="CF9" s="817"/>
      <c r="CG9" s="818"/>
      <c r="CH9" s="829"/>
      <c r="CI9" s="830"/>
      <c r="CJ9" s="830"/>
      <c r="CK9" s="830"/>
      <c r="CL9" s="831"/>
      <c r="CM9" s="829"/>
      <c r="CN9" s="830"/>
      <c r="CO9" s="830"/>
      <c r="CP9" s="830"/>
      <c r="CQ9" s="831"/>
      <c r="CR9" s="829"/>
      <c r="CS9" s="830"/>
      <c r="CT9" s="830"/>
      <c r="CU9" s="830"/>
      <c r="CV9" s="831"/>
      <c r="CW9" s="829"/>
      <c r="CX9" s="830"/>
      <c r="CY9" s="830"/>
      <c r="CZ9" s="830"/>
      <c r="DA9" s="831"/>
      <c r="DB9" s="829"/>
      <c r="DC9" s="830"/>
      <c r="DD9" s="830"/>
      <c r="DE9" s="830"/>
      <c r="DF9" s="831"/>
      <c r="DG9" s="829"/>
      <c r="DH9" s="830"/>
      <c r="DI9" s="830"/>
      <c r="DJ9" s="830"/>
      <c r="DK9" s="831"/>
      <c r="DL9" s="829"/>
      <c r="DM9" s="830"/>
      <c r="DN9" s="830"/>
      <c r="DO9" s="830"/>
      <c r="DP9" s="831"/>
      <c r="DQ9" s="829"/>
      <c r="DR9" s="830"/>
      <c r="DS9" s="830"/>
      <c r="DT9" s="830"/>
      <c r="DU9" s="831"/>
      <c r="DV9" s="832"/>
      <c r="DW9" s="833"/>
      <c r="DX9" s="833"/>
      <c r="DY9" s="833"/>
      <c r="DZ9" s="834"/>
      <c r="EA9" s="256"/>
    </row>
    <row r="10" spans="1:131" s="257" customFormat="1" ht="26.25" customHeight="1" x14ac:dyDescent="0.15">
      <c r="A10" s="263">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09"/>
      <c r="AG10" s="810"/>
      <c r="AH10" s="810"/>
      <c r="AI10" s="810"/>
      <c r="AJ10" s="811"/>
      <c r="AK10" s="812"/>
      <c r="AL10" s="813"/>
      <c r="AM10" s="813"/>
      <c r="AN10" s="813"/>
      <c r="AO10" s="813"/>
      <c r="AP10" s="813"/>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c r="BT10" s="817"/>
      <c r="BU10" s="817"/>
      <c r="BV10" s="817"/>
      <c r="BW10" s="817"/>
      <c r="BX10" s="817"/>
      <c r="BY10" s="817"/>
      <c r="BZ10" s="817"/>
      <c r="CA10" s="817"/>
      <c r="CB10" s="817"/>
      <c r="CC10" s="817"/>
      <c r="CD10" s="817"/>
      <c r="CE10" s="817"/>
      <c r="CF10" s="817"/>
      <c r="CG10" s="818"/>
      <c r="CH10" s="829"/>
      <c r="CI10" s="830"/>
      <c r="CJ10" s="830"/>
      <c r="CK10" s="830"/>
      <c r="CL10" s="831"/>
      <c r="CM10" s="829"/>
      <c r="CN10" s="830"/>
      <c r="CO10" s="830"/>
      <c r="CP10" s="830"/>
      <c r="CQ10" s="831"/>
      <c r="CR10" s="829"/>
      <c r="CS10" s="830"/>
      <c r="CT10" s="830"/>
      <c r="CU10" s="830"/>
      <c r="CV10" s="831"/>
      <c r="CW10" s="829"/>
      <c r="CX10" s="830"/>
      <c r="CY10" s="830"/>
      <c r="CZ10" s="830"/>
      <c r="DA10" s="831"/>
      <c r="DB10" s="829"/>
      <c r="DC10" s="830"/>
      <c r="DD10" s="830"/>
      <c r="DE10" s="830"/>
      <c r="DF10" s="831"/>
      <c r="DG10" s="829"/>
      <c r="DH10" s="830"/>
      <c r="DI10" s="830"/>
      <c r="DJ10" s="830"/>
      <c r="DK10" s="831"/>
      <c r="DL10" s="829"/>
      <c r="DM10" s="830"/>
      <c r="DN10" s="830"/>
      <c r="DO10" s="830"/>
      <c r="DP10" s="831"/>
      <c r="DQ10" s="829"/>
      <c r="DR10" s="830"/>
      <c r="DS10" s="830"/>
      <c r="DT10" s="830"/>
      <c r="DU10" s="831"/>
      <c r="DV10" s="832"/>
      <c r="DW10" s="833"/>
      <c r="DX10" s="833"/>
      <c r="DY10" s="833"/>
      <c r="DZ10" s="834"/>
      <c r="EA10" s="256"/>
    </row>
    <row r="11" spans="1:131" s="257" customFormat="1" ht="26.25" customHeight="1" x14ac:dyDescent="0.15">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c r="BT11" s="817"/>
      <c r="BU11" s="817"/>
      <c r="BV11" s="817"/>
      <c r="BW11" s="817"/>
      <c r="BX11" s="817"/>
      <c r="BY11" s="817"/>
      <c r="BZ11" s="817"/>
      <c r="CA11" s="817"/>
      <c r="CB11" s="817"/>
      <c r="CC11" s="817"/>
      <c r="CD11" s="817"/>
      <c r="CE11" s="817"/>
      <c r="CF11" s="817"/>
      <c r="CG11" s="818"/>
      <c r="CH11" s="829"/>
      <c r="CI11" s="830"/>
      <c r="CJ11" s="830"/>
      <c r="CK11" s="830"/>
      <c r="CL11" s="831"/>
      <c r="CM11" s="829"/>
      <c r="CN11" s="830"/>
      <c r="CO11" s="830"/>
      <c r="CP11" s="830"/>
      <c r="CQ11" s="831"/>
      <c r="CR11" s="829"/>
      <c r="CS11" s="830"/>
      <c r="CT11" s="830"/>
      <c r="CU11" s="830"/>
      <c r="CV11" s="831"/>
      <c r="CW11" s="829"/>
      <c r="CX11" s="830"/>
      <c r="CY11" s="830"/>
      <c r="CZ11" s="830"/>
      <c r="DA11" s="831"/>
      <c r="DB11" s="829"/>
      <c r="DC11" s="830"/>
      <c r="DD11" s="830"/>
      <c r="DE11" s="830"/>
      <c r="DF11" s="831"/>
      <c r="DG11" s="829"/>
      <c r="DH11" s="830"/>
      <c r="DI11" s="830"/>
      <c r="DJ11" s="830"/>
      <c r="DK11" s="831"/>
      <c r="DL11" s="829"/>
      <c r="DM11" s="830"/>
      <c r="DN11" s="830"/>
      <c r="DO11" s="830"/>
      <c r="DP11" s="831"/>
      <c r="DQ11" s="829"/>
      <c r="DR11" s="830"/>
      <c r="DS11" s="830"/>
      <c r="DT11" s="830"/>
      <c r="DU11" s="831"/>
      <c r="DV11" s="832"/>
      <c r="DW11" s="833"/>
      <c r="DX11" s="833"/>
      <c r="DY11" s="833"/>
      <c r="DZ11" s="834"/>
      <c r="EA11" s="256"/>
    </row>
    <row r="12" spans="1:131" s="257" customFormat="1" ht="26.25" customHeight="1" x14ac:dyDescent="0.15">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c r="BT12" s="817"/>
      <c r="BU12" s="817"/>
      <c r="BV12" s="817"/>
      <c r="BW12" s="817"/>
      <c r="BX12" s="817"/>
      <c r="BY12" s="817"/>
      <c r="BZ12" s="817"/>
      <c r="CA12" s="817"/>
      <c r="CB12" s="817"/>
      <c r="CC12" s="817"/>
      <c r="CD12" s="817"/>
      <c r="CE12" s="817"/>
      <c r="CF12" s="817"/>
      <c r="CG12" s="818"/>
      <c r="CH12" s="829"/>
      <c r="CI12" s="830"/>
      <c r="CJ12" s="830"/>
      <c r="CK12" s="830"/>
      <c r="CL12" s="831"/>
      <c r="CM12" s="829"/>
      <c r="CN12" s="830"/>
      <c r="CO12" s="830"/>
      <c r="CP12" s="830"/>
      <c r="CQ12" s="831"/>
      <c r="CR12" s="829"/>
      <c r="CS12" s="830"/>
      <c r="CT12" s="830"/>
      <c r="CU12" s="830"/>
      <c r="CV12" s="831"/>
      <c r="CW12" s="829"/>
      <c r="CX12" s="830"/>
      <c r="CY12" s="830"/>
      <c r="CZ12" s="830"/>
      <c r="DA12" s="831"/>
      <c r="DB12" s="829"/>
      <c r="DC12" s="830"/>
      <c r="DD12" s="830"/>
      <c r="DE12" s="830"/>
      <c r="DF12" s="831"/>
      <c r="DG12" s="829"/>
      <c r="DH12" s="830"/>
      <c r="DI12" s="830"/>
      <c r="DJ12" s="830"/>
      <c r="DK12" s="831"/>
      <c r="DL12" s="829"/>
      <c r="DM12" s="830"/>
      <c r="DN12" s="830"/>
      <c r="DO12" s="830"/>
      <c r="DP12" s="831"/>
      <c r="DQ12" s="829"/>
      <c r="DR12" s="830"/>
      <c r="DS12" s="830"/>
      <c r="DT12" s="830"/>
      <c r="DU12" s="831"/>
      <c r="DV12" s="832"/>
      <c r="DW12" s="833"/>
      <c r="DX12" s="833"/>
      <c r="DY12" s="833"/>
      <c r="DZ12" s="834"/>
      <c r="EA12" s="256"/>
    </row>
    <row r="13" spans="1:131" s="257" customFormat="1" ht="26.25" customHeight="1" x14ac:dyDescent="0.15">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customHeight="1" x14ac:dyDescent="0.15">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x14ac:dyDescent="0.15">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x14ac:dyDescent="0.15">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x14ac:dyDescent="0.15">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x14ac:dyDescent="0.15">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x14ac:dyDescent="0.15">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x14ac:dyDescent="0.15">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x14ac:dyDescent="0.2">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x14ac:dyDescent="0.15">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391</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x14ac:dyDescent="0.2">
      <c r="A23" s="266" t="s">
        <v>392</v>
      </c>
      <c r="B23" s="838" t="s">
        <v>393</v>
      </c>
      <c r="C23" s="839"/>
      <c r="D23" s="839"/>
      <c r="E23" s="839"/>
      <c r="F23" s="839"/>
      <c r="G23" s="839"/>
      <c r="H23" s="839"/>
      <c r="I23" s="839"/>
      <c r="J23" s="839"/>
      <c r="K23" s="839"/>
      <c r="L23" s="839"/>
      <c r="M23" s="839"/>
      <c r="N23" s="839"/>
      <c r="O23" s="839"/>
      <c r="P23" s="840"/>
      <c r="Q23" s="841">
        <f>SUM(Q7:U22)</f>
        <v>12699</v>
      </c>
      <c r="R23" s="842"/>
      <c r="S23" s="842"/>
      <c r="T23" s="842"/>
      <c r="U23" s="842"/>
      <c r="V23" s="842">
        <f>SUM(V7:Z22)</f>
        <v>11900</v>
      </c>
      <c r="W23" s="842"/>
      <c r="X23" s="842"/>
      <c r="Y23" s="842"/>
      <c r="Z23" s="842"/>
      <c r="AA23" s="842">
        <f>SUM(AA7:AE22)</f>
        <v>799</v>
      </c>
      <c r="AB23" s="842"/>
      <c r="AC23" s="842"/>
      <c r="AD23" s="842"/>
      <c r="AE23" s="843"/>
      <c r="AF23" s="844">
        <f>SUM(AF7:AJ22)</f>
        <v>443</v>
      </c>
      <c r="AG23" s="842"/>
      <c r="AH23" s="842"/>
      <c r="AI23" s="842"/>
      <c r="AJ23" s="845"/>
      <c r="AK23" s="846"/>
      <c r="AL23" s="847"/>
      <c r="AM23" s="847"/>
      <c r="AN23" s="847"/>
      <c r="AO23" s="847"/>
      <c r="AP23" s="842">
        <f>SUM(AP7:AT22)</f>
        <v>2622</v>
      </c>
      <c r="AQ23" s="842"/>
      <c r="AR23" s="842"/>
      <c r="AS23" s="842"/>
      <c r="AT23" s="842"/>
      <c r="AU23" s="848"/>
      <c r="AV23" s="848"/>
      <c r="AW23" s="848"/>
      <c r="AX23" s="848"/>
      <c r="AY23" s="849"/>
      <c r="AZ23" s="857" t="s">
        <v>130</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x14ac:dyDescent="0.15">
      <c r="A24" s="856" t="s">
        <v>394</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x14ac:dyDescent="0.2">
      <c r="A25" s="797" t="s">
        <v>395</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x14ac:dyDescent="0.15">
      <c r="A26" s="788" t="s">
        <v>372</v>
      </c>
      <c r="B26" s="789"/>
      <c r="C26" s="789"/>
      <c r="D26" s="789"/>
      <c r="E26" s="789"/>
      <c r="F26" s="789"/>
      <c r="G26" s="789"/>
      <c r="H26" s="789"/>
      <c r="I26" s="789"/>
      <c r="J26" s="789"/>
      <c r="K26" s="789"/>
      <c r="L26" s="789"/>
      <c r="M26" s="789"/>
      <c r="N26" s="789"/>
      <c r="O26" s="789"/>
      <c r="P26" s="790"/>
      <c r="Q26" s="765" t="s">
        <v>396</v>
      </c>
      <c r="R26" s="766"/>
      <c r="S26" s="766"/>
      <c r="T26" s="766"/>
      <c r="U26" s="767"/>
      <c r="V26" s="765" t="s">
        <v>397</v>
      </c>
      <c r="W26" s="766"/>
      <c r="X26" s="766"/>
      <c r="Y26" s="766"/>
      <c r="Z26" s="767"/>
      <c r="AA26" s="765" t="s">
        <v>398</v>
      </c>
      <c r="AB26" s="766"/>
      <c r="AC26" s="766"/>
      <c r="AD26" s="766"/>
      <c r="AE26" s="766"/>
      <c r="AF26" s="860" t="s">
        <v>399</v>
      </c>
      <c r="AG26" s="861"/>
      <c r="AH26" s="861"/>
      <c r="AI26" s="861"/>
      <c r="AJ26" s="862"/>
      <c r="AK26" s="766" t="s">
        <v>400</v>
      </c>
      <c r="AL26" s="766"/>
      <c r="AM26" s="766"/>
      <c r="AN26" s="766"/>
      <c r="AO26" s="767"/>
      <c r="AP26" s="765" t="s">
        <v>401</v>
      </c>
      <c r="AQ26" s="766"/>
      <c r="AR26" s="766"/>
      <c r="AS26" s="766"/>
      <c r="AT26" s="767"/>
      <c r="AU26" s="765" t="s">
        <v>402</v>
      </c>
      <c r="AV26" s="766"/>
      <c r="AW26" s="766"/>
      <c r="AX26" s="766"/>
      <c r="AY26" s="767"/>
      <c r="AZ26" s="765" t="s">
        <v>403</v>
      </c>
      <c r="BA26" s="766"/>
      <c r="BB26" s="766"/>
      <c r="BC26" s="766"/>
      <c r="BD26" s="767"/>
      <c r="BE26" s="765" t="s">
        <v>379</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x14ac:dyDescent="0.2">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x14ac:dyDescent="0.15">
      <c r="A28" s="268">
        <v>1</v>
      </c>
      <c r="B28" s="779" t="s">
        <v>404</v>
      </c>
      <c r="C28" s="780"/>
      <c r="D28" s="780"/>
      <c r="E28" s="780"/>
      <c r="F28" s="780"/>
      <c r="G28" s="780"/>
      <c r="H28" s="780"/>
      <c r="I28" s="780"/>
      <c r="J28" s="780"/>
      <c r="K28" s="780"/>
      <c r="L28" s="780"/>
      <c r="M28" s="780"/>
      <c r="N28" s="780"/>
      <c r="O28" s="780"/>
      <c r="P28" s="781"/>
      <c r="Q28" s="870">
        <v>1877</v>
      </c>
      <c r="R28" s="871"/>
      <c r="S28" s="871"/>
      <c r="T28" s="871"/>
      <c r="U28" s="871"/>
      <c r="V28" s="871">
        <v>1805</v>
      </c>
      <c r="W28" s="871"/>
      <c r="X28" s="871"/>
      <c r="Y28" s="871"/>
      <c r="Z28" s="871"/>
      <c r="AA28" s="871">
        <v>72</v>
      </c>
      <c r="AB28" s="871"/>
      <c r="AC28" s="871"/>
      <c r="AD28" s="871"/>
      <c r="AE28" s="872"/>
      <c r="AF28" s="873">
        <v>72</v>
      </c>
      <c r="AG28" s="871"/>
      <c r="AH28" s="871"/>
      <c r="AI28" s="871"/>
      <c r="AJ28" s="874"/>
      <c r="AK28" s="875">
        <v>109</v>
      </c>
      <c r="AL28" s="866"/>
      <c r="AM28" s="866"/>
      <c r="AN28" s="866"/>
      <c r="AO28" s="866"/>
      <c r="AP28" s="866" t="s">
        <v>579</v>
      </c>
      <c r="AQ28" s="866"/>
      <c r="AR28" s="866"/>
      <c r="AS28" s="866"/>
      <c r="AT28" s="866"/>
      <c r="AU28" s="866" t="s">
        <v>579</v>
      </c>
      <c r="AV28" s="866"/>
      <c r="AW28" s="866"/>
      <c r="AX28" s="866"/>
      <c r="AY28" s="866"/>
      <c r="AZ28" s="867" t="s">
        <v>579</v>
      </c>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x14ac:dyDescent="0.15">
      <c r="A29" s="268">
        <v>2</v>
      </c>
      <c r="B29" s="803" t="s">
        <v>405</v>
      </c>
      <c r="C29" s="804"/>
      <c r="D29" s="804"/>
      <c r="E29" s="804"/>
      <c r="F29" s="804"/>
      <c r="G29" s="804"/>
      <c r="H29" s="804"/>
      <c r="I29" s="804"/>
      <c r="J29" s="804"/>
      <c r="K29" s="804"/>
      <c r="L29" s="804"/>
      <c r="M29" s="804"/>
      <c r="N29" s="804"/>
      <c r="O29" s="804"/>
      <c r="P29" s="805"/>
      <c r="Q29" s="806">
        <v>1551</v>
      </c>
      <c r="R29" s="807"/>
      <c r="S29" s="807"/>
      <c r="T29" s="807"/>
      <c r="U29" s="807"/>
      <c r="V29" s="807">
        <v>1407</v>
      </c>
      <c r="W29" s="807"/>
      <c r="X29" s="807"/>
      <c r="Y29" s="807"/>
      <c r="Z29" s="807"/>
      <c r="AA29" s="807">
        <v>144</v>
      </c>
      <c r="AB29" s="807"/>
      <c r="AC29" s="807"/>
      <c r="AD29" s="807"/>
      <c r="AE29" s="808"/>
      <c r="AF29" s="809">
        <v>144</v>
      </c>
      <c r="AG29" s="810"/>
      <c r="AH29" s="810"/>
      <c r="AI29" s="810"/>
      <c r="AJ29" s="811"/>
      <c r="AK29" s="878">
        <v>237</v>
      </c>
      <c r="AL29" s="879"/>
      <c r="AM29" s="879"/>
      <c r="AN29" s="879"/>
      <c r="AO29" s="879"/>
      <c r="AP29" s="879" t="s">
        <v>582</v>
      </c>
      <c r="AQ29" s="879"/>
      <c r="AR29" s="879"/>
      <c r="AS29" s="879"/>
      <c r="AT29" s="879"/>
      <c r="AU29" s="879" t="s">
        <v>579</v>
      </c>
      <c r="AV29" s="879"/>
      <c r="AW29" s="879"/>
      <c r="AX29" s="879"/>
      <c r="AY29" s="879"/>
      <c r="AZ29" s="880" t="s">
        <v>580</v>
      </c>
      <c r="BA29" s="880"/>
      <c r="BB29" s="880"/>
      <c r="BC29" s="880"/>
      <c r="BD29" s="880"/>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x14ac:dyDescent="0.15">
      <c r="A30" s="268">
        <v>3</v>
      </c>
      <c r="B30" s="803" t="s">
        <v>406</v>
      </c>
      <c r="C30" s="804"/>
      <c r="D30" s="804"/>
      <c r="E30" s="804"/>
      <c r="F30" s="804"/>
      <c r="G30" s="804"/>
      <c r="H30" s="804"/>
      <c r="I30" s="804"/>
      <c r="J30" s="804"/>
      <c r="K30" s="804"/>
      <c r="L30" s="804"/>
      <c r="M30" s="804"/>
      <c r="N30" s="804"/>
      <c r="O30" s="804"/>
      <c r="P30" s="805"/>
      <c r="Q30" s="806">
        <v>179</v>
      </c>
      <c r="R30" s="807"/>
      <c r="S30" s="807"/>
      <c r="T30" s="807"/>
      <c r="U30" s="807"/>
      <c r="V30" s="807">
        <v>175</v>
      </c>
      <c r="W30" s="807"/>
      <c r="X30" s="807"/>
      <c r="Y30" s="807"/>
      <c r="Z30" s="807"/>
      <c r="AA30" s="807">
        <v>4</v>
      </c>
      <c r="AB30" s="807"/>
      <c r="AC30" s="807"/>
      <c r="AD30" s="807"/>
      <c r="AE30" s="808"/>
      <c r="AF30" s="809">
        <v>4</v>
      </c>
      <c r="AG30" s="810"/>
      <c r="AH30" s="810"/>
      <c r="AI30" s="810"/>
      <c r="AJ30" s="811"/>
      <c r="AK30" s="878">
        <v>36</v>
      </c>
      <c r="AL30" s="879"/>
      <c r="AM30" s="879"/>
      <c r="AN30" s="879"/>
      <c r="AO30" s="879"/>
      <c r="AP30" s="879" t="s">
        <v>583</v>
      </c>
      <c r="AQ30" s="879"/>
      <c r="AR30" s="879"/>
      <c r="AS30" s="879"/>
      <c r="AT30" s="879"/>
      <c r="AU30" s="879" t="s">
        <v>581</v>
      </c>
      <c r="AV30" s="879"/>
      <c r="AW30" s="879"/>
      <c r="AX30" s="879"/>
      <c r="AY30" s="879"/>
      <c r="AZ30" s="880" t="s">
        <v>580</v>
      </c>
      <c r="BA30" s="880"/>
      <c r="BB30" s="880"/>
      <c r="BC30" s="880"/>
      <c r="BD30" s="880"/>
      <c r="BE30" s="876"/>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x14ac:dyDescent="0.15">
      <c r="A31" s="268">
        <v>4</v>
      </c>
      <c r="B31" s="803" t="s">
        <v>407</v>
      </c>
      <c r="C31" s="804"/>
      <c r="D31" s="804"/>
      <c r="E31" s="804"/>
      <c r="F31" s="804"/>
      <c r="G31" s="804"/>
      <c r="H31" s="804"/>
      <c r="I31" s="804"/>
      <c r="J31" s="804"/>
      <c r="K31" s="804"/>
      <c r="L31" s="804"/>
      <c r="M31" s="804"/>
      <c r="N31" s="804"/>
      <c r="O31" s="804"/>
      <c r="P31" s="805"/>
      <c r="Q31" s="806">
        <v>173</v>
      </c>
      <c r="R31" s="807"/>
      <c r="S31" s="807"/>
      <c r="T31" s="807"/>
      <c r="U31" s="807"/>
      <c r="V31" s="807">
        <v>173</v>
      </c>
      <c r="W31" s="807"/>
      <c r="X31" s="807"/>
      <c r="Y31" s="807"/>
      <c r="Z31" s="807"/>
      <c r="AA31" s="807">
        <v>0</v>
      </c>
      <c r="AB31" s="807"/>
      <c r="AC31" s="807"/>
      <c r="AD31" s="807"/>
      <c r="AE31" s="808"/>
      <c r="AF31" s="809">
        <v>0</v>
      </c>
      <c r="AG31" s="810"/>
      <c r="AH31" s="810"/>
      <c r="AI31" s="810"/>
      <c r="AJ31" s="811"/>
      <c r="AK31" s="878">
        <v>123</v>
      </c>
      <c r="AL31" s="879"/>
      <c r="AM31" s="879"/>
      <c r="AN31" s="879"/>
      <c r="AO31" s="879"/>
      <c r="AP31" s="879">
        <v>765</v>
      </c>
      <c r="AQ31" s="879"/>
      <c r="AR31" s="879"/>
      <c r="AS31" s="879"/>
      <c r="AT31" s="879"/>
      <c r="AU31" s="879">
        <v>731</v>
      </c>
      <c r="AV31" s="879"/>
      <c r="AW31" s="879"/>
      <c r="AX31" s="879"/>
      <c r="AY31" s="879"/>
      <c r="AZ31" s="880" t="s">
        <v>580</v>
      </c>
      <c r="BA31" s="880"/>
      <c r="BB31" s="880"/>
      <c r="BC31" s="880"/>
      <c r="BD31" s="880"/>
      <c r="BE31" s="876" t="s">
        <v>408</v>
      </c>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x14ac:dyDescent="0.15">
      <c r="A32" s="268">
        <v>5</v>
      </c>
      <c r="B32" s="803" t="s">
        <v>409</v>
      </c>
      <c r="C32" s="804"/>
      <c r="D32" s="804"/>
      <c r="E32" s="804"/>
      <c r="F32" s="804"/>
      <c r="G32" s="804"/>
      <c r="H32" s="804"/>
      <c r="I32" s="804"/>
      <c r="J32" s="804"/>
      <c r="K32" s="804"/>
      <c r="L32" s="804"/>
      <c r="M32" s="804"/>
      <c r="N32" s="804"/>
      <c r="O32" s="804"/>
      <c r="P32" s="805"/>
      <c r="Q32" s="806">
        <v>286</v>
      </c>
      <c r="R32" s="807"/>
      <c r="S32" s="807"/>
      <c r="T32" s="807"/>
      <c r="U32" s="807"/>
      <c r="V32" s="807">
        <v>281</v>
      </c>
      <c r="W32" s="807"/>
      <c r="X32" s="807"/>
      <c r="Y32" s="807"/>
      <c r="Z32" s="807"/>
      <c r="AA32" s="807">
        <v>5</v>
      </c>
      <c r="AB32" s="807"/>
      <c r="AC32" s="807"/>
      <c r="AD32" s="807"/>
      <c r="AE32" s="808"/>
      <c r="AF32" s="809">
        <v>2</v>
      </c>
      <c r="AG32" s="810"/>
      <c r="AH32" s="810"/>
      <c r="AI32" s="810"/>
      <c r="AJ32" s="811"/>
      <c r="AK32" s="878">
        <v>97</v>
      </c>
      <c r="AL32" s="879"/>
      <c r="AM32" s="879"/>
      <c r="AN32" s="879"/>
      <c r="AO32" s="879"/>
      <c r="AP32" s="879">
        <v>1590</v>
      </c>
      <c r="AQ32" s="879"/>
      <c r="AR32" s="879"/>
      <c r="AS32" s="879"/>
      <c r="AT32" s="879"/>
      <c r="AU32" s="879">
        <v>1361</v>
      </c>
      <c r="AV32" s="879"/>
      <c r="AW32" s="879"/>
      <c r="AX32" s="879"/>
      <c r="AY32" s="879"/>
      <c r="AZ32" s="880" t="s">
        <v>580</v>
      </c>
      <c r="BA32" s="880"/>
      <c r="BB32" s="880"/>
      <c r="BC32" s="880"/>
      <c r="BD32" s="880"/>
      <c r="BE32" s="876" t="s">
        <v>408</v>
      </c>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x14ac:dyDescent="0.15">
      <c r="A33" s="268">
        <v>6</v>
      </c>
      <c r="B33" s="803" t="s">
        <v>410</v>
      </c>
      <c r="C33" s="804"/>
      <c r="D33" s="804"/>
      <c r="E33" s="804"/>
      <c r="F33" s="804"/>
      <c r="G33" s="804"/>
      <c r="H33" s="804"/>
      <c r="I33" s="804"/>
      <c r="J33" s="804"/>
      <c r="K33" s="804"/>
      <c r="L33" s="804"/>
      <c r="M33" s="804"/>
      <c r="N33" s="804"/>
      <c r="O33" s="804"/>
      <c r="P33" s="805"/>
      <c r="Q33" s="806">
        <v>365</v>
      </c>
      <c r="R33" s="807"/>
      <c r="S33" s="807"/>
      <c r="T33" s="807"/>
      <c r="U33" s="807"/>
      <c r="V33" s="807">
        <v>348</v>
      </c>
      <c r="W33" s="807"/>
      <c r="X33" s="807"/>
      <c r="Y33" s="807"/>
      <c r="Z33" s="807"/>
      <c r="AA33" s="807">
        <v>17</v>
      </c>
      <c r="AB33" s="807"/>
      <c r="AC33" s="807"/>
      <c r="AD33" s="807"/>
      <c r="AE33" s="808"/>
      <c r="AF33" s="809">
        <v>30</v>
      </c>
      <c r="AG33" s="810"/>
      <c r="AH33" s="810"/>
      <c r="AI33" s="810"/>
      <c r="AJ33" s="811"/>
      <c r="AK33" s="878" t="s">
        <v>578</v>
      </c>
      <c r="AL33" s="879"/>
      <c r="AM33" s="879"/>
      <c r="AN33" s="879"/>
      <c r="AO33" s="879"/>
      <c r="AP33" s="879" t="s">
        <v>579</v>
      </c>
      <c r="AQ33" s="879"/>
      <c r="AR33" s="879"/>
      <c r="AS33" s="879"/>
      <c r="AT33" s="879"/>
      <c r="AU33" s="879" t="s">
        <v>579</v>
      </c>
      <c r="AV33" s="879"/>
      <c r="AW33" s="879"/>
      <c r="AX33" s="879"/>
      <c r="AY33" s="879"/>
      <c r="AZ33" s="880" t="s">
        <v>580</v>
      </c>
      <c r="BA33" s="880"/>
      <c r="BB33" s="880"/>
      <c r="BC33" s="880"/>
      <c r="BD33" s="880"/>
      <c r="BE33" s="876" t="s">
        <v>411</v>
      </c>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x14ac:dyDescent="0.15">
      <c r="A34" s="268">
        <v>7</v>
      </c>
      <c r="B34" s="803"/>
      <c r="C34" s="804"/>
      <c r="D34" s="804"/>
      <c r="E34" s="804"/>
      <c r="F34" s="804"/>
      <c r="G34" s="804"/>
      <c r="H34" s="804"/>
      <c r="I34" s="804"/>
      <c r="J34" s="804"/>
      <c r="K34" s="804"/>
      <c r="L34" s="804"/>
      <c r="M34" s="804"/>
      <c r="N34" s="804"/>
      <c r="O34" s="804"/>
      <c r="P34" s="805"/>
      <c r="Q34" s="806"/>
      <c r="R34" s="807"/>
      <c r="S34" s="807"/>
      <c r="T34" s="807"/>
      <c r="U34" s="807"/>
      <c r="V34" s="807"/>
      <c r="W34" s="807"/>
      <c r="X34" s="807"/>
      <c r="Y34" s="807"/>
      <c r="Z34" s="807"/>
      <c r="AA34" s="807"/>
      <c r="AB34" s="807"/>
      <c r="AC34" s="807"/>
      <c r="AD34" s="807"/>
      <c r="AE34" s="808"/>
      <c r="AF34" s="809"/>
      <c r="AG34" s="810"/>
      <c r="AH34" s="810"/>
      <c r="AI34" s="810"/>
      <c r="AJ34" s="811"/>
      <c r="AK34" s="878"/>
      <c r="AL34" s="879"/>
      <c r="AM34" s="879"/>
      <c r="AN34" s="879"/>
      <c r="AO34" s="879"/>
      <c r="AP34" s="879"/>
      <c r="AQ34" s="879"/>
      <c r="AR34" s="879"/>
      <c r="AS34" s="879"/>
      <c r="AT34" s="879"/>
      <c r="AU34" s="879"/>
      <c r="AV34" s="879"/>
      <c r="AW34" s="879"/>
      <c r="AX34" s="879"/>
      <c r="AY34" s="879"/>
      <c r="AZ34" s="880"/>
      <c r="BA34" s="880"/>
      <c r="BB34" s="880"/>
      <c r="BC34" s="880"/>
      <c r="BD34" s="880"/>
      <c r="BE34" s="876"/>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x14ac:dyDescent="0.15">
      <c r="A35" s="268">
        <v>8</v>
      </c>
      <c r="B35" s="803"/>
      <c r="C35" s="804"/>
      <c r="D35" s="804"/>
      <c r="E35" s="804"/>
      <c r="F35" s="804"/>
      <c r="G35" s="804"/>
      <c r="H35" s="804"/>
      <c r="I35" s="804"/>
      <c r="J35" s="804"/>
      <c r="K35" s="804"/>
      <c r="L35" s="804"/>
      <c r="M35" s="804"/>
      <c r="N35" s="804"/>
      <c r="O35" s="804"/>
      <c r="P35" s="805"/>
      <c r="Q35" s="806"/>
      <c r="R35" s="807"/>
      <c r="S35" s="807"/>
      <c r="T35" s="807"/>
      <c r="U35" s="807"/>
      <c r="V35" s="807"/>
      <c r="W35" s="807"/>
      <c r="X35" s="807"/>
      <c r="Y35" s="807"/>
      <c r="Z35" s="807"/>
      <c r="AA35" s="807"/>
      <c r="AB35" s="807"/>
      <c r="AC35" s="807"/>
      <c r="AD35" s="807"/>
      <c r="AE35" s="808"/>
      <c r="AF35" s="809"/>
      <c r="AG35" s="810"/>
      <c r="AH35" s="810"/>
      <c r="AI35" s="810"/>
      <c r="AJ35" s="811"/>
      <c r="AK35" s="878"/>
      <c r="AL35" s="879"/>
      <c r="AM35" s="879"/>
      <c r="AN35" s="879"/>
      <c r="AO35" s="879"/>
      <c r="AP35" s="879"/>
      <c r="AQ35" s="879"/>
      <c r="AR35" s="879"/>
      <c r="AS35" s="879"/>
      <c r="AT35" s="879"/>
      <c r="AU35" s="879"/>
      <c r="AV35" s="879"/>
      <c r="AW35" s="879"/>
      <c r="AX35" s="879"/>
      <c r="AY35" s="879"/>
      <c r="AZ35" s="880"/>
      <c r="BA35" s="880"/>
      <c r="BB35" s="880"/>
      <c r="BC35" s="880"/>
      <c r="BD35" s="880"/>
      <c r="BE35" s="876"/>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x14ac:dyDescent="0.15">
      <c r="A36" s="268">
        <v>9</v>
      </c>
      <c r="B36" s="803"/>
      <c r="C36" s="804"/>
      <c r="D36" s="804"/>
      <c r="E36" s="804"/>
      <c r="F36" s="804"/>
      <c r="G36" s="804"/>
      <c r="H36" s="804"/>
      <c r="I36" s="804"/>
      <c r="J36" s="804"/>
      <c r="K36" s="804"/>
      <c r="L36" s="804"/>
      <c r="M36" s="804"/>
      <c r="N36" s="804"/>
      <c r="O36" s="804"/>
      <c r="P36" s="805"/>
      <c r="Q36" s="806"/>
      <c r="R36" s="807"/>
      <c r="S36" s="807"/>
      <c r="T36" s="807"/>
      <c r="U36" s="807"/>
      <c r="V36" s="807"/>
      <c r="W36" s="807"/>
      <c r="X36" s="807"/>
      <c r="Y36" s="807"/>
      <c r="Z36" s="807"/>
      <c r="AA36" s="807"/>
      <c r="AB36" s="807"/>
      <c r="AC36" s="807"/>
      <c r="AD36" s="807"/>
      <c r="AE36" s="808"/>
      <c r="AF36" s="809"/>
      <c r="AG36" s="810"/>
      <c r="AH36" s="810"/>
      <c r="AI36" s="810"/>
      <c r="AJ36" s="811"/>
      <c r="AK36" s="878"/>
      <c r="AL36" s="879"/>
      <c r="AM36" s="879"/>
      <c r="AN36" s="879"/>
      <c r="AO36" s="879"/>
      <c r="AP36" s="879"/>
      <c r="AQ36" s="879"/>
      <c r="AR36" s="879"/>
      <c r="AS36" s="879"/>
      <c r="AT36" s="879"/>
      <c r="AU36" s="879"/>
      <c r="AV36" s="879"/>
      <c r="AW36" s="879"/>
      <c r="AX36" s="879"/>
      <c r="AY36" s="879"/>
      <c r="AZ36" s="880"/>
      <c r="BA36" s="880"/>
      <c r="BB36" s="880"/>
      <c r="BC36" s="880"/>
      <c r="BD36" s="880"/>
      <c r="BE36" s="876"/>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x14ac:dyDescent="0.15">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8"/>
      <c r="AL37" s="879"/>
      <c r="AM37" s="879"/>
      <c r="AN37" s="879"/>
      <c r="AO37" s="879"/>
      <c r="AP37" s="879"/>
      <c r="AQ37" s="879"/>
      <c r="AR37" s="879"/>
      <c r="AS37" s="879"/>
      <c r="AT37" s="879"/>
      <c r="AU37" s="879"/>
      <c r="AV37" s="879"/>
      <c r="AW37" s="879"/>
      <c r="AX37" s="879"/>
      <c r="AY37" s="879"/>
      <c r="AZ37" s="880"/>
      <c r="BA37" s="880"/>
      <c r="BB37" s="880"/>
      <c r="BC37" s="880"/>
      <c r="BD37" s="880"/>
      <c r="BE37" s="876"/>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x14ac:dyDescent="0.15">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8"/>
      <c r="AL38" s="879"/>
      <c r="AM38" s="879"/>
      <c r="AN38" s="879"/>
      <c r="AO38" s="879"/>
      <c r="AP38" s="879"/>
      <c r="AQ38" s="879"/>
      <c r="AR38" s="879"/>
      <c r="AS38" s="879"/>
      <c r="AT38" s="879"/>
      <c r="AU38" s="879"/>
      <c r="AV38" s="879"/>
      <c r="AW38" s="879"/>
      <c r="AX38" s="879"/>
      <c r="AY38" s="879"/>
      <c r="AZ38" s="880"/>
      <c r="BA38" s="880"/>
      <c r="BB38" s="880"/>
      <c r="BC38" s="880"/>
      <c r="BD38" s="880"/>
      <c r="BE38" s="876"/>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x14ac:dyDescent="0.15">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80"/>
      <c r="BA39" s="880"/>
      <c r="BB39" s="880"/>
      <c r="BC39" s="880"/>
      <c r="BD39" s="880"/>
      <c r="BE39" s="876"/>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x14ac:dyDescent="0.15">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x14ac:dyDescent="0.15">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x14ac:dyDescent="0.15">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x14ac:dyDescent="0.15">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x14ac:dyDescent="0.15">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x14ac:dyDescent="0.15">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x14ac:dyDescent="0.15">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x14ac:dyDescent="0.15">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x14ac:dyDescent="0.15">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x14ac:dyDescent="0.15">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x14ac:dyDescent="0.15">
      <c r="A50" s="263">
        <v>23</v>
      </c>
      <c r="B50" s="803"/>
      <c r="C50" s="804"/>
      <c r="D50" s="804"/>
      <c r="E50" s="804"/>
      <c r="F50" s="804"/>
      <c r="G50" s="804"/>
      <c r="H50" s="804"/>
      <c r="I50" s="804"/>
      <c r="J50" s="804"/>
      <c r="K50" s="804"/>
      <c r="L50" s="804"/>
      <c r="M50" s="804"/>
      <c r="N50" s="804"/>
      <c r="O50" s="804"/>
      <c r="P50" s="805"/>
      <c r="Q50" s="881"/>
      <c r="R50" s="882"/>
      <c r="S50" s="882"/>
      <c r="T50" s="882"/>
      <c r="U50" s="882"/>
      <c r="V50" s="882"/>
      <c r="W50" s="882"/>
      <c r="X50" s="882"/>
      <c r="Y50" s="882"/>
      <c r="Z50" s="882"/>
      <c r="AA50" s="882"/>
      <c r="AB50" s="882"/>
      <c r="AC50" s="882"/>
      <c r="AD50" s="882"/>
      <c r="AE50" s="883"/>
      <c r="AF50" s="809"/>
      <c r="AG50" s="810"/>
      <c r="AH50" s="810"/>
      <c r="AI50" s="810"/>
      <c r="AJ50" s="811"/>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x14ac:dyDescent="0.15">
      <c r="A51" s="263">
        <v>24</v>
      </c>
      <c r="B51" s="803"/>
      <c r="C51" s="804"/>
      <c r="D51" s="804"/>
      <c r="E51" s="804"/>
      <c r="F51" s="804"/>
      <c r="G51" s="804"/>
      <c r="H51" s="804"/>
      <c r="I51" s="804"/>
      <c r="J51" s="804"/>
      <c r="K51" s="804"/>
      <c r="L51" s="804"/>
      <c r="M51" s="804"/>
      <c r="N51" s="804"/>
      <c r="O51" s="804"/>
      <c r="P51" s="805"/>
      <c r="Q51" s="881"/>
      <c r="R51" s="882"/>
      <c r="S51" s="882"/>
      <c r="T51" s="882"/>
      <c r="U51" s="882"/>
      <c r="V51" s="882"/>
      <c r="W51" s="882"/>
      <c r="X51" s="882"/>
      <c r="Y51" s="882"/>
      <c r="Z51" s="882"/>
      <c r="AA51" s="882"/>
      <c r="AB51" s="882"/>
      <c r="AC51" s="882"/>
      <c r="AD51" s="882"/>
      <c r="AE51" s="883"/>
      <c r="AF51" s="809"/>
      <c r="AG51" s="810"/>
      <c r="AH51" s="810"/>
      <c r="AI51" s="810"/>
      <c r="AJ51" s="811"/>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x14ac:dyDescent="0.15">
      <c r="A52" s="263">
        <v>25</v>
      </c>
      <c r="B52" s="803"/>
      <c r="C52" s="804"/>
      <c r="D52" s="804"/>
      <c r="E52" s="804"/>
      <c r="F52" s="804"/>
      <c r="G52" s="804"/>
      <c r="H52" s="804"/>
      <c r="I52" s="804"/>
      <c r="J52" s="804"/>
      <c r="K52" s="804"/>
      <c r="L52" s="804"/>
      <c r="M52" s="804"/>
      <c r="N52" s="804"/>
      <c r="O52" s="804"/>
      <c r="P52" s="805"/>
      <c r="Q52" s="881"/>
      <c r="R52" s="882"/>
      <c r="S52" s="882"/>
      <c r="T52" s="882"/>
      <c r="U52" s="882"/>
      <c r="V52" s="882"/>
      <c r="W52" s="882"/>
      <c r="X52" s="882"/>
      <c r="Y52" s="882"/>
      <c r="Z52" s="882"/>
      <c r="AA52" s="882"/>
      <c r="AB52" s="882"/>
      <c r="AC52" s="882"/>
      <c r="AD52" s="882"/>
      <c r="AE52" s="883"/>
      <c r="AF52" s="809"/>
      <c r="AG52" s="810"/>
      <c r="AH52" s="810"/>
      <c r="AI52" s="810"/>
      <c r="AJ52" s="811"/>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x14ac:dyDescent="0.15">
      <c r="A53" s="263">
        <v>26</v>
      </c>
      <c r="B53" s="803"/>
      <c r="C53" s="804"/>
      <c r="D53" s="804"/>
      <c r="E53" s="804"/>
      <c r="F53" s="804"/>
      <c r="G53" s="804"/>
      <c r="H53" s="804"/>
      <c r="I53" s="804"/>
      <c r="J53" s="804"/>
      <c r="K53" s="804"/>
      <c r="L53" s="804"/>
      <c r="M53" s="804"/>
      <c r="N53" s="804"/>
      <c r="O53" s="804"/>
      <c r="P53" s="805"/>
      <c r="Q53" s="881"/>
      <c r="R53" s="882"/>
      <c r="S53" s="882"/>
      <c r="T53" s="882"/>
      <c r="U53" s="882"/>
      <c r="V53" s="882"/>
      <c r="W53" s="882"/>
      <c r="X53" s="882"/>
      <c r="Y53" s="882"/>
      <c r="Z53" s="882"/>
      <c r="AA53" s="882"/>
      <c r="AB53" s="882"/>
      <c r="AC53" s="882"/>
      <c r="AD53" s="882"/>
      <c r="AE53" s="883"/>
      <c r="AF53" s="809"/>
      <c r="AG53" s="810"/>
      <c r="AH53" s="810"/>
      <c r="AI53" s="810"/>
      <c r="AJ53" s="811"/>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x14ac:dyDescent="0.15">
      <c r="A54" s="263">
        <v>27</v>
      </c>
      <c r="B54" s="803"/>
      <c r="C54" s="804"/>
      <c r="D54" s="804"/>
      <c r="E54" s="804"/>
      <c r="F54" s="804"/>
      <c r="G54" s="804"/>
      <c r="H54" s="804"/>
      <c r="I54" s="804"/>
      <c r="J54" s="804"/>
      <c r="K54" s="804"/>
      <c r="L54" s="804"/>
      <c r="M54" s="804"/>
      <c r="N54" s="804"/>
      <c r="O54" s="804"/>
      <c r="P54" s="805"/>
      <c r="Q54" s="881"/>
      <c r="R54" s="882"/>
      <c r="S54" s="882"/>
      <c r="T54" s="882"/>
      <c r="U54" s="882"/>
      <c r="V54" s="882"/>
      <c r="W54" s="882"/>
      <c r="X54" s="882"/>
      <c r="Y54" s="882"/>
      <c r="Z54" s="882"/>
      <c r="AA54" s="882"/>
      <c r="AB54" s="882"/>
      <c r="AC54" s="882"/>
      <c r="AD54" s="882"/>
      <c r="AE54" s="883"/>
      <c r="AF54" s="809"/>
      <c r="AG54" s="810"/>
      <c r="AH54" s="810"/>
      <c r="AI54" s="810"/>
      <c r="AJ54" s="811"/>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x14ac:dyDescent="0.15">
      <c r="A55" s="263">
        <v>28</v>
      </c>
      <c r="B55" s="803"/>
      <c r="C55" s="804"/>
      <c r="D55" s="804"/>
      <c r="E55" s="804"/>
      <c r="F55" s="804"/>
      <c r="G55" s="804"/>
      <c r="H55" s="804"/>
      <c r="I55" s="804"/>
      <c r="J55" s="804"/>
      <c r="K55" s="804"/>
      <c r="L55" s="804"/>
      <c r="M55" s="804"/>
      <c r="N55" s="804"/>
      <c r="O55" s="804"/>
      <c r="P55" s="805"/>
      <c r="Q55" s="881"/>
      <c r="R55" s="882"/>
      <c r="S55" s="882"/>
      <c r="T55" s="882"/>
      <c r="U55" s="882"/>
      <c r="V55" s="882"/>
      <c r="W55" s="882"/>
      <c r="X55" s="882"/>
      <c r="Y55" s="882"/>
      <c r="Z55" s="882"/>
      <c r="AA55" s="882"/>
      <c r="AB55" s="882"/>
      <c r="AC55" s="882"/>
      <c r="AD55" s="882"/>
      <c r="AE55" s="883"/>
      <c r="AF55" s="809"/>
      <c r="AG55" s="810"/>
      <c r="AH55" s="810"/>
      <c r="AI55" s="810"/>
      <c r="AJ55" s="811"/>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x14ac:dyDescent="0.15">
      <c r="A56" s="263">
        <v>29</v>
      </c>
      <c r="B56" s="803"/>
      <c r="C56" s="804"/>
      <c r="D56" s="804"/>
      <c r="E56" s="804"/>
      <c r="F56" s="804"/>
      <c r="G56" s="804"/>
      <c r="H56" s="804"/>
      <c r="I56" s="804"/>
      <c r="J56" s="804"/>
      <c r="K56" s="804"/>
      <c r="L56" s="804"/>
      <c r="M56" s="804"/>
      <c r="N56" s="804"/>
      <c r="O56" s="804"/>
      <c r="P56" s="805"/>
      <c r="Q56" s="881"/>
      <c r="R56" s="882"/>
      <c r="S56" s="882"/>
      <c r="T56" s="882"/>
      <c r="U56" s="882"/>
      <c r="V56" s="882"/>
      <c r="W56" s="882"/>
      <c r="X56" s="882"/>
      <c r="Y56" s="882"/>
      <c r="Z56" s="882"/>
      <c r="AA56" s="882"/>
      <c r="AB56" s="882"/>
      <c r="AC56" s="882"/>
      <c r="AD56" s="882"/>
      <c r="AE56" s="883"/>
      <c r="AF56" s="809"/>
      <c r="AG56" s="810"/>
      <c r="AH56" s="810"/>
      <c r="AI56" s="810"/>
      <c r="AJ56" s="811"/>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x14ac:dyDescent="0.15">
      <c r="A57" s="263">
        <v>30</v>
      </c>
      <c r="B57" s="803"/>
      <c r="C57" s="804"/>
      <c r="D57" s="804"/>
      <c r="E57" s="804"/>
      <c r="F57" s="804"/>
      <c r="G57" s="804"/>
      <c r="H57" s="804"/>
      <c r="I57" s="804"/>
      <c r="J57" s="804"/>
      <c r="K57" s="804"/>
      <c r="L57" s="804"/>
      <c r="M57" s="804"/>
      <c r="N57" s="804"/>
      <c r="O57" s="804"/>
      <c r="P57" s="805"/>
      <c r="Q57" s="881"/>
      <c r="R57" s="882"/>
      <c r="S57" s="882"/>
      <c r="T57" s="882"/>
      <c r="U57" s="882"/>
      <c r="V57" s="882"/>
      <c r="W57" s="882"/>
      <c r="X57" s="882"/>
      <c r="Y57" s="882"/>
      <c r="Z57" s="882"/>
      <c r="AA57" s="882"/>
      <c r="AB57" s="882"/>
      <c r="AC57" s="882"/>
      <c r="AD57" s="882"/>
      <c r="AE57" s="883"/>
      <c r="AF57" s="809"/>
      <c r="AG57" s="810"/>
      <c r="AH57" s="810"/>
      <c r="AI57" s="810"/>
      <c r="AJ57" s="811"/>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x14ac:dyDescent="0.15">
      <c r="A58" s="263">
        <v>31</v>
      </c>
      <c r="B58" s="803"/>
      <c r="C58" s="804"/>
      <c r="D58" s="804"/>
      <c r="E58" s="804"/>
      <c r="F58" s="804"/>
      <c r="G58" s="804"/>
      <c r="H58" s="804"/>
      <c r="I58" s="804"/>
      <c r="J58" s="804"/>
      <c r="K58" s="804"/>
      <c r="L58" s="804"/>
      <c r="M58" s="804"/>
      <c r="N58" s="804"/>
      <c r="O58" s="804"/>
      <c r="P58" s="805"/>
      <c r="Q58" s="881"/>
      <c r="R58" s="882"/>
      <c r="S58" s="882"/>
      <c r="T58" s="882"/>
      <c r="U58" s="882"/>
      <c r="V58" s="882"/>
      <c r="W58" s="882"/>
      <c r="X58" s="882"/>
      <c r="Y58" s="882"/>
      <c r="Z58" s="882"/>
      <c r="AA58" s="882"/>
      <c r="AB58" s="882"/>
      <c r="AC58" s="882"/>
      <c r="AD58" s="882"/>
      <c r="AE58" s="883"/>
      <c r="AF58" s="809"/>
      <c r="AG58" s="810"/>
      <c r="AH58" s="810"/>
      <c r="AI58" s="810"/>
      <c r="AJ58" s="811"/>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x14ac:dyDescent="0.15">
      <c r="A59" s="263">
        <v>32</v>
      </c>
      <c r="B59" s="803"/>
      <c r="C59" s="804"/>
      <c r="D59" s="804"/>
      <c r="E59" s="804"/>
      <c r="F59" s="804"/>
      <c r="G59" s="804"/>
      <c r="H59" s="804"/>
      <c r="I59" s="804"/>
      <c r="J59" s="804"/>
      <c r="K59" s="804"/>
      <c r="L59" s="804"/>
      <c r="M59" s="804"/>
      <c r="N59" s="804"/>
      <c r="O59" s="804"/>
      <c r="P59" s="805"/>
      <c r="Q59" s="881"/>
      <c r="R59" s="882"/>
      <c r="S59" s="882"/>
      <c r="T59" s="882"/>
      <c r="U59" s="882"/>
      <c r="V59" s="882"/>
      <c r="W59" s="882"/>
      <c r="X59" s="882"/>
      <c r="Y59" s="882"/>
      <c r="Z59" s="882"/>
      <c r="AA59" s="882"/>
      <c r="AB59" s="882"/>
      <c r="AC59" s="882"/>
      <c r="AD59" s="882"/>
      <c r="AE59" s="883"/>
      <c r="AF59" s="809"/>
      <c r="AG59" s="810"/>
      <c r="AH59" s="810"/>
      <c r="AI59" s="810"/>
      <c r="AJ59" s="811"/>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x14ac:dyDescent="0.15">
      <c r="A60" s="263">
        <v>33</v>
      </c>
      <c r="B60" s="803"/>
      <c r="C60" s="804"/>
      <c r="D60" s="804"/>
      <c r="E60" s="804"/>
      <c r="F60" s="804"/>
      <c r="G60" s="804"/>
      <c r="H60" s="804"/>
      <c r="I60" s="804"/>
      <c r="J60" s="804"/>
      <c r="K60" s="804"/>
      <c r="L60" s="804"/>
      <c r="M60" s="804"/>
      <c r="N60" s="804"/>
      <c r="O60" s="804"/>
      <c r="P60" s="805"/>
      <c r="Q60" s="881"/>
      <c r="R60" s="882"/>
      <c r="S60" s="882"/>
      <c r="T60" s="882"/>
      <c r="U60" s="882"/>
      <c r="V60" s="882"/>
      <c r="W60" s="882"/>
      <c r="X60" s="882"/>
      <c r="Y60" s="882"/>
      <c r="Z60" s="882"/>
      <c r="AA60" s="882"/>
      <c r="AB60" s="882"/>
      <c r="AC60" s="882"/>
      <c r="AD60" s="882"/>
      <c r="AE60" s="883"/>
      <c r="AF60" s="809"/>
      <c r="AG60" s="810"/>
      <c r="AH60" s="810"/>
      <c r="AI60" s="810"/>
      <c r="AJ60" s="811"/>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x14ac:dyDescent="0.2">
      <c r="A61" s="263">
        <v>34</v>
      </c>
      <c r="B61" s="803"/>
      <c r="C61" s="804"/>
      <c r="D61" s="804"/>
      <c r="E61" s="804"/>
      <c r="F61" s="804"/>
      <c r="G61" s="804"/>
      <c r="H61" s="804"/>
      <c r="I61" s="804"/>
      <c r="J61" s="804"/>
      <c r="K61" s="804"/>
      <c r="L61" s="804"/>
      <c r="M61" s="804"/>
      <c r="N61" s="804"/>
      <c r="O61" s="804"/>
      <c r="P61" s="805"/>
      <c r="Q61" s="881"/>
      <c r="R61" s="882"/>
      <c r="S61" s="882"/>
      <c r="T61" s="882"/>
      <c r="U61" s="882"/>
      <c r="V61" s="882"/>
      <c r="W61" s="882"/>
      <c r="X61" s="882"/>
      <c r="Y61" s="882"/>
      <c r="Z61" s="882"/>
      <c r="AA61" s="882"/>
      <c r="AB61" s="882"/>
      <c r="AC61" s="882"/>
      <c r="AD61" s="882"/>
      <c r="AE61" s="883"/>
      <c r="AF61" s="809"/>
      <c r="AG61" s="810"/>
      <c r="AH61" s="810"/>
      <c r="AI61" s="810"/>
      <c r="AJ61" s="811"/>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x14ac:dyDescent="0.15">
      <c r="A62" s="263">
        <v>35</v>
      </c>
      <c r="B62" s="803"/>
      <c r="C62" s="804"/>
      <c r="D62" s="804"/>
      <c r="E62" s="804"/>
      <c r="F62" s="804"/>
      <c r="G62" s="804"/>
      <c r="H62" s="804"/>
      <c r="I62" s="804"/>
      <c r="J62" s="804"/>
      <c r="K62" s="804"/>
      <c r="L62" s="804"/>
      <c r="M62" s="804"/>
      <c r="N62" s="804"/>
      <c r="O62" s="804"/>
      <c r="P62" s="805"/>
      <c r="Q62" s="881"/>
      <c r="R62" s="882"/>
      <c r="S62" s="882"/>
      <c r="T62" s="882"/>
      <c r="U62" s="882"/>
      <c r="V62" s="882"/>
      <c r="W62" s="882"/>
      <c r="X62" s="882"/>
      <c r="Y62" s="882"/>
      <c r="Z62" s="882"/>
      <c r="AA62" s="882"/>
      <c r="AB62" s="882"/>
      <c r="AC62" s="882"/>
      <c r="AD62" s="882"/>
      <c r="AE62" s="883"/>
      <c r="AF62" s="809"/>
      <c r="AG62" s="810"/>
      <c r="AH62" s="810"/>
      <c r="AI62" s="810"/>
      <c r="AJ62" s="811"/>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412</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x14ac:dyDescent="0.2">
      <c r="A63" s="266" t="s">
        <v>392</v>
      </c>
      <c r="B63" s="838" t="s">
        <v>413</v>
      </c>
      <c r="C63" s="839"/>
      <c r="D63" s="839"/>
      <c r="E63" s="839"/>
      <c r="F63" s="839"/>
      <c r="G63" s="839"/>
      <c r="H63" s="839"/>
      <c r="I63" s="839"/>
      <c r="J63" s="839"/>
      <c r="K63" s="839"/>
      <c r="L63" s="839"/>
      <c r="M63" s="839"/>
      <c r="N63" s="839"/>
      <c r="O63" s="839"/>
      <c r="P63" s="840"/>
      <c r="Q63" s="886"/>
      <c r="R63" s="887"/>
      <c r="S63" s="887"/>
      <c r="T63" s="887"/>
      <c r="U63" s="887"/>
      <c r="V63" s="887"/>
      <c r="W63" s="887"/>
      <c r="X63" s="887"/>
      <c r="Y63" s="887"/>
      <c r="Z63" s="887"/>
      <c r="AA63" s="887"/>
      <c r="AB63" s="887"/>
      <c r="AC63" s="887"/>
      <c r="AD63" s="887"/>
      <c r="AE63" s="888"/>
      <c r="AF63" s="889">
        <f>SUM(AF28:AJ62)</f>
        <v>252</v>
      </c>
      <c r="AG63" s="890"/>
      <c r="AH63" s="890"/>
      <c r="AI63" s="890"/>
      <c r="AJ63" s="891"/>
      <c r="AK63" s="892"/>
      <c r="AL63" s="887"/>
      <c r="AM63" s="887"/>
      <c r="AN63" s="887"/>
      <c r="AO63" s="887"/>
      <c r="AP63" s="890">
        <f>SUM(AP28:AT62)</f>
        <v>2355</v>
      </c>
      <c r="AQ63" s="890"/>
      <c r="AR63" s="890"/>
      <c r="AS63" s="890"/>
      <c r="AT63" s="890"/>
      <c r="AU63" s="890">
        <f>SUM(AU28:AY62)</f>
        <v>2092</v>
      </c>
      <c r="AV63" s="890"/>
      <c r="AW63" s="890"/>
      <c r="AX63" s="890"/>
      <c r="AY63" s="890"/>
      <c r="AZ63" s="894"/>
      <c r="BA63" s="894"/>
      <c r="BB63" s="894"/>
      <c r="BC63" s="894"/>
      <c r="BD63" s="894"/>
      <c r="BE63" s="895"/>
      <c r="BF63" s="895"/>
      <c r="BG63" s="895"/>
      <c r="BH63" s="895"/>
      <c r="BI63" s="896"/>
      <c r="BJ63" s="897" t="s">
        <v>130</v>
      </c>
      <c r="BK63" s="898"/>
      <c r="BL63" s="898"/>
      <c r="BM63" s="898"/>
      <c r="BN63" s="899"/>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x14ac:dyDescent="0.2">
      <c r="A65" s="254" t="s">
        <v>414</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x14ac:dyDescent="0.15">
      <c r="A66" s="788" t="s">
        <v>415</v>
      </c>
      <c r="B66" s="789"/>
      <c r="C66" s="789"/>
      <c r="D66" s="789"/>
      <c r="E66" s="789"/>
      <c r="F66" s="789"/>
      <c r="G66" s="789"/>
      <c r="H66" s="789"/>
      <c r="I66" s="789"/>
      <c r="J66" s="789"/>
      <c r="K66" s="789"/>
      <c r="L66" s="789"/>
      <c r="M66" s="789"/>
      <c r="N66" s="789"/>
      <c r="O66" s="789"/>
      <c r="P66" s="790"/>
      <c r="Q66" s="765" t="s">
        <v>416</v>
      </c>
      <c r="R66" s="766"/>
      <c r="S66" s="766"/>
      <c r="T66" s="766"/>
      <c r="U66" s="767"/>
      <c r="V66" s="765" t="s">
        <v>417</v>
      </c>
      <c r="W66" s="766"/>
      <c r="X66" s="766"/>
      <c r="Y66" s="766"/>
      <c r="Z66" s="767"/>
      <c r="AA66" s="765" t="s">
        <v>418</v>
      </c>
      <c r="AB66" s="766"/>
      <c r="AC66" s="766"/>
      <c r="AD66" s="766"/>
      <c r="AE66" s="767"/>
      <c r="AF66" s="900" t="s">
        <v>399</v>
      </c>
      <c r="AG66" s="861"/>
      <c r="AH66" s="861"/>
      <c r="AI66" s="861"/>
      <c r="AJ66" s="901"/>
      <c r="AK66" s="765" t="s">
        <v>419</v>
      </c>
      <c r="AL66" s="789"/>
      <c r="AM66" s="789"/>
      <c r="AN66" s="789"/>
      <c r="AO66" s="790"/>
      <c r="AP66" s="765" t="s">
        <v>420</v>
      </c>
      <c r="AQ66" s="766"/>
      <c r="AR66" s="766"/>
      <c r="AS66" s="766"/>
      <c r="AT66" s="767"/>
      <c r="AU66" s="765" t="s">
        <v>421</v>
      </c>
      <c r="AV66" s="766"/>
      <c r="AW66" s="766"/>
      <c r="AX66" s="766"/>
      <c r="AY66" s="767"/>
      <c r="AZ66" s="765" t="s">
        <v>379</v>
      </c>
      <c r="BA66" s="766"/>
      <c r="BB66" s="766"/>
      <c r="BC66" s="766"/>
      <c r="BD66" s="777"/>
      <c r="BE66" s="267"/>
      <c r="BF66" s="267"/>
      <c r="BG66" s="267"/>
      <c r="BH66" s="267"/>
      <c r="BI66" s="267"/>
      <c r="BJ66" s="267"/>
      <c r="BK66" s="267"/>
      <c r="BL66" s="267"/>
      <c r="BM66" s="267"/>
      <c r="BN66" s="267"/>
      <c r="BO66" s="267"/>
      <c r="BP66" s="267"/>
      <c r="BQ66" s="264">
        <v>60</v>
      </c>
      <c r="BR66" s="269"/>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8"/>
    </row>
    <row r="67" spans="1:131" s="249" customFormat="1" ht="26.25" customHeight="1" thickBot="1" x14ac:dyDescent="0.2">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2"/>
      <c r="AG67" s="864"/>
      <c r="AH67" s="864"/>
      <c r="AI67" s="864"/>
      <c r="AJ67" s="903"/>
      <c r="AK67" s="904"/>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8"/>
    </row>
    <row r="68" spans="1:131" s="249" customFormat="1" ht="26.25" customHeight="1" thickTop="1" x14ac:dyDescent="0.15">
      <c r="A68" s="260">
        <v>1</v>
      </c>
      <c r="B68" s="917" t="s">
        <v>584</v>
      </c>
      <c r="C68" s="918"/>
      <c r="D68" s="918"/>
      <c r="E68" s="918"/>
      <c r="F68" s="918"/>
      <c r="G68" s="918"/>
      <c r="H68" s="918"/>
      <c r="I68" s="918"/>
      <c r="J68" s="918"/>
      <c r="K68" s="918"/>
      <c r="L68" s="918"/>
      <c r="M68" s="918"/>
      <c r="N68" s="918"/>
      <c r="O68" s="918"/>
      <c r="P68" s="919"/>
      <c r="Q68" s="920">
        <v>1685</v>
      </c>
      <c r="R68" s="914"/>
      <c r="S68" s="914"/>
      <c r="T68" s="914"/>
      <c r="U68" s="914"/>
      <c r="V68" s="914">
        <v>444</v>
      </c>
      <c r="W68" s="914"/>
      <c r="X68" s="914"/>
      <c r="Y68" s="914"/>
      <c r="Z68" s="914"/>
      <c r="AA68" s="914">
        <v>1240</v>
      </c>
      <c r="AB68" s="914"/>
      <c r="AC68" s="914"/>
      <c r="AD68" s="914"/>
      <c r="AE68" s="914"/>
      <c r="AF68" s="914">
        <v>1240</v>
      </c>
      <c r="AG68" s="914"/>
      <c r="AH68" s="914"/>
      <c r="AI68" s="914"/>
      <c r="AJ68" s="914"/>
      <c r="AK68" s="914" t="s">
        <v>579</v>
      </c>
      <c r="AL68" s="914"/>
      <c r="AM68" s="914"/>
      <c r="AN68" s="914"/>
      <c r="AO68" s="914"/>
      <c r="AP68" s="914">
        <v>2156</v>
      </c>
      <c r="AQ68" s="914"/>
      <c r="AR68" s="914"/>
      <c r="AS68" s="914"/>
      <c r="AT68" s="914"/>
      <c r="AU68" s="914">
        <v>585</v>
      </c>
      <c r="AV68" s="914"/>
      <c r="AW68" s="914"/>
      <c r="AX68" s="914"/>
      <c r="AY68" s="914"/>
      <c r="AZ68" s="915" t="s">
        <v>609</v>
      </c>
      <c r="BA68" s="915"/>
      <c r="BB68" s="915"/>
      <c r="BC68" s="915"/>
      <c r="BD68" s="916"/>
      <c r="BE68" s="267"/>
      <c r="BF68" s="267"/>
      <c r="BG68" s="267"/>
      <c r="BH68" s="267"/>
      <c r="BI68" s="267"/>
      <c r="BJ68" s="267"/>
      <c r="BK68" s="267"/>
      <c r="BL68" s="267"/>
      <c r="BM68" s="267"/>
      <c r="BN68" s="267"/>
      <c r="BO68" s="267"/>
      <c r="BP68" s="267"/>
      <c r="BQ68" s="264">
        <v>62</v>
      </c>
      <c r="BR68" s="269"/>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8"/>
    </row>
    <row r="69" spans="1:131" s="249" customFormat="1" ht="26.25" customHeight="1" x14ac:dyDescent="0.15">
      <c r="A69" s="263">
        <v>2</v>
      </c>
      <c r="B69" s="921" t="s">
        <v>585</v>
      </c>
      <c r="C69" s="922"/>
      <c r="D69" s="922"/>
      <c r="E69" s="922"/>
      <c r="F69" s="922"/>
      <c r="G69" s="922"/>
      <c r="H69" s="922"/>
      <c r="I69" s="922"/>
      <c r="J69" s="922"/>
      <c r="K69" s="922"/>
      <c r="L69" s="922"/>
      <c r="M69" s="922"/>
      <c r="N69" s="922"/>
      <c r="O69" s="922"/>
      <c r="P69" s="923"/>
      <c r="Q69" s="924">
        <v>7831</v>
      </c>
      <c r="R69" s="879"/>
      <c r="S69" s="879"/>
      <c r="T69" s="879"/>
      <c r="U69" s="879"/>
      <c r="V69" s="879">
        <v>7620</v>
      </c>
      <c r="W69" s="879"/>
      <c r="X69" s="879"/>
      <c r="Y69" s="879"/>
      <c r="Z69" s="879"/>
      <c r="AA69" s="879">
        <v>210</v>
      </c>
      <c r="AB69" s="879"/>
      <c r="AC69" s="879"/>
      <c r="AD69" s="879"/>
      <c r="AE69" s="879"/>
      <c r="AF69" s="879">
        <v>210</v>
      </c>
      <c r="AG69" s="879"/>
      <c r="AH69" s="879"/>
      <c r="AI69" s="879"/>
      <c r="AJ69" s="879"/>
      <c r="AK69" s="879">
        <v>29</v>
      </c>
      <c r="AL69" s="879"/>
      <c r="AM69" s="879"/>
      <c r="AN69" s="879"/>
      <c r="AO69" s="879"/>
      <c r="AP69" s="879" t="s">
        <v>579</v>
      </c>
      <c r="AQ69" s="879"/>
      <c r="AR69" s="879"/>
      <c r="AS69" s="879"/>
      <c r="AT69" s="879"/>
      <c r="AU69" s="879" t="s">
        <v>579</v>
      </c>
      <c r="AV69" s="879"/>
      <c r="AW69" s="879"/>
      <c r="AX69" s="879"/>
      <c r="AY69" s="879"/>
      <c r="AZ69" s="925"/>
      <c r="BA69" s="925"/>
      <c r="BB69" s="925"/>
      <c r="BC69" s="925"/>
      <c r="BD69" s="926"/>
      <c r="BE69" s="267"/>
      <c r="BF69" s="267"/>
      <c r="BG69" s="267"/>
      <c r="BH69" s="267"/>
      <c r="BI69" s="267"/>
      <c r="BJ69" s="267"/>
      <c r="BK69" s="267"/>
      <c r="BL69" s="267"/>
      <c r="BM69" s="267"/>
      <c r="BN69" s="267"/>
      <c r="BO69" s="267"/>
      <c r="BP69" s="267"/>
      <c r="BQ69" s="264">
        <v>63</v>
      </c>
      <c r="BR69" s="269"/>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8"/>
    </row>
    <row r="70" spans="1:131" s="249" customFormat="1" ht="26.25" customHeight="1" x14ac:dyDescent="0.15">
      <c r="A70" s="263">
        <v>3</v>
      </c>
      <c r="B70" s="921" t="s">
        <v>586</v>
      </c>
      <c r="C70" s="922"/>
      <c r="D70" s="922"/>
      <c r="E70" s="922"/>
      <c r="F70" s="922"/>
      <c r="G70" s="922"/>
      <c r="H70" s="922"/>
      <c r="I70" s="922"/>
      <c r="J70" s="922"/>
      <c r="K70" s="922"/>
      <c r="L70" s="922"/>
      <c r="M70" s="922"/>
      <c r="N70" s="922"/>
      <c r="O70" s="922"/>
      <c r="P70" s="923"/>
      <c r="Q70" s="924">
        <v>20</v>
      </c>
      <c r="R70" s="879"/>
      <c r="S70" s="879"/>
      <c r="T70" s="879"/>
      <c r="U70" s="879"/>
      <c r="V70" s="879">
        <v>14</v>
      </c>
      <c r="W70" s="879"/>
      <c r="X70" s="879"/>
      <c r="Y70" s="879"/>
      <c r="Z70" s="879"/>
      <c r="AA70" s="879">
        <v>6</v>
      </c>
      <c r="AB70" s="879"/>
      <c r="AC70" s="879"/>
      <c r="AD70" s="879"/>
      <c r="AE70" s="879"/>
      <c r="AF70" s="879">
        <v>6</v>
      </c>
      <c r="AG70" s="879"/>
      <c r="AH70" s="879"/>
      <c r="AI70" s="879"/>
      <c r="AJ70" s="879"/>
      <c r="AK70" s="879">
        <v>2</v>
      </c>
      <c r="AL70" s="879"/>
      <c r="AM70" s="879"/>
      <c r="AN70" s="879"/>
      <c r="AO70" s="879"/>
      <c r="AP70" s="879" t="s">
        <v>579</v>
      </c>
      <c r="AQ70" s="879"/>
      <c r="AR70" s="879"/>
      <c r="AS70" s="879"/>
      <c r="AT70" s="879"/>
      <c r="AU70" s="879" t="s">
        <v>579</v>
      </c>
      <c r="AV70" s="879"/>
      <c r="AW70" s="879"/>
      <c r="AX70" s="879"/>
      <c r="AY70" s="879"/>
      <c r="AZ70" s="925"/>
      <c r="BA70" s="925"/>
      <c r="BB70" s="925"/>
      <c r="BC70" s="925"/>
      <c r="BD70" s="926"/>
      <c r="BE70" s="267"/>
      <c r="BF70" s="267"/>
      <c r="BG70" s="267"/>
      <c r="BH70" s="267"/>
      <c r="BI70" s="267"/>
      <c r="BJ70" s="267"/>
      <c r="BK70" s="267"/>
      <c r="BL70" s="267"/>
      <c r="BM70" s="267"/>
      <c r="BN70" s="267"/>
      <c r="BO70" s="267"/>
      <c r="BP70" s="267"/>
      <c r="BQ70" s="264">
        <v>64</v>
      </c>
      <c r="BR70" s="269"/>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8"/>
    </row>
    <row r="71" spans="1:131" s="249" customFormat="1" ht="26.25" customHeight="1" x14ac:dyDescent="0.15">
      <c r="A71" s="263">
        <v>4</v>
      </c>
      <c r="B71" s="921" t="s">
        <v>587</v>
      </c>
      <c r="C71" s="922"/>
      <c r="D71" s="922"/>
      <c r="E71" s="922"/>
      <c r="F71" s="922"/>
      <c r="G71" s="922"/>
      <c r="H71" s="922"/>
      <c r="I71" s="922"/>
      <c r="J71" s="922"/>
      <c r="K71" s="922"/>
      <c r="L71" s="922"/>
      <c r="M71" s="922"/>
      <c r="N71" s="922"/>
      <c r="O71" s="922"/>
      <c r="P71" s="923"/>
      <c r="Q71" s="924">
        <v>141</v>
      </c>
      <c r="R71" s="879"/>
      <c r="S71" s="879"/>
      <c r="T71" s="879"/>
      <c r="U71" s="879"/>
      <c r="V71" s="879">
        <v>132</v>
      </c>
      <c r="W71" s="879"/>
      <c r="X71" s="879"/>
      <c r="Y71" s="879"/>
      <c r="Z71" s="879"/>
      <c r="AA71" s="879">
        <v>10</v>
      </c>
      <c r="AB71" s="879"/>
      <c r="AC71" s="879"/>
      <c r="AD71" s="879"/>
      <c r="AE71" s="879"/>
      <c r="AF71" s="879">
        <v>10</v>
      </c>
      <c r="AG71" s="879"/>
      <c r="AH71" s="879"/>
      <c r="AI71" s="879"/>
      <c r="AJ71" s="879"/>
      <c r="AK71" s="879">
        <v>19</v>
      </c>
      <c r="AL71" s="879"/>
      <c r="AM71" s="879"/>
      <c r="AN71" s="879"/>
      <c r="AO71" s="879"/>
      <c r="AP71" s="879" t="s">
        <v>596</v>
      </c>
      <c r="AQ71" s="879"/>
      <c r="AR71" s="879"/>
      <c r="AS71" s="879"/>
      <c r="AT71" s="879"/>
      <c r="AU71" s="879" t="s">
        <v>579</v>
      </c>
      <c r="AV71" s="879"/>
      <c r="AW71" s="879"/>
      <c r="AX71" s="879"/>
      <c r="AY71" s="879"/>
      <c r="AZ71" s="925"/>
      <c r="BA71" s="925"/>
      <c r="BB71" s="925"/>
      <c r="BC71" s="925"/>
      <c r="BD71" s="926"/>
      <c r="BE71" s="267"/>
      <c r="BF71" s="267"/>
      <c r="BG71" s="267"/>
      <c r="BH71" s="267"/>
      <c r="BI71" s="267"/>
      <c r="BJ71" s="267"/>
      <c r="BK71" s="267"/>
      <c r="BL71" s="267"/>
      <c r="BM71" s="267"/>
      <c r="BN71" s="267"/>
      <c r="BO71" s="267"/>
      <c r="BP71" s="267"/>
      <c r="BQ71" s="264">
        <v>65</v>
      </c>
      <c r="BR71" s="269"/>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8"/>
    </row>
    <row r="72" spans="1:131" s="249" customFormat="1" ht="26.25" customHeight="1" x14ac:dyDescent="0.15">
      <c r="A72" s="263">
        <v>5</v>
      </c>
      <c r="B72" s="921" t="s">
        <v>588</v>
      </c>
      <c r="C72" s="922"/>
      <c r="D72" s="922"/>
      <c r="E72" s="922"/>
      <c r="F72" s="922"/>
      <c r="G72" s="922"/>
      <c r="H72" s="922"/>
      <c r="I72" s="922"/>
      <c r="J72" s="922"/>
      <c r="K72" s="922"/>
      <c r="L72" s="922"/>
      <c r="M72" s="922"/>
      <c r="N72" s="922"/>
      <c r="O72" s="922"/>
      <c r="P72" s="923"/>
      <c r="Q72" s="924">
        <v>221588</v>
      </c>
      <c r="R72" s="879"/>
      <c r="S72" s="879"/>
      <c r="T72" s="879"/>
      <c r="U72" s="879"/>
      <c r="V72" s="879">
        <v>209994</v>
      </c>
      <c r="W72" s="879"/>
      <c r="X72" s="879"/>
      <c r="Y72" s="879"/>
      <c r="Z72" s="879"/>
      <c r="AA72" s="879">
        <v>11594</v>
      </c>
      <c r="AB72" s="879"/>
      <c r="AC72" s="879"/>
      <c r="AD72" s="879"/>
      <c r="AE72" s="879"/>
      <c r="AF72" s="879">
        <v>11594</v>
      </c>
      <c r="AG72" s="879"/>
      <c r="AH72" s="879"/>
      <c r="AI72" s="879"/>
      <c r="AJ72" s="879"/>
      <c r="AK72" s="879" t="s">
        <v>579</v>
      </c>
      <c r="AL72" s="879"/>
      <c r="AM72" s="879"/>
      <c r="AN72" s="879"/>
      <c r="AO72" s="879"/>
      <c r="AP72" s="879" t="s">
        <v>579</v>
      </c>
      <c r="AQ72" s="879"/>
      <c r="AR72" s="879"/>
      <c r="AS72" s="879"/>
      <c r="AT72" s="879"/>
      <c r="AU72" s="879" t="s">
        <v>579</v>
      </c>
      <c r="AV72" s="879"/>
      <c r="AW72" s="879"/>
      <c r="AX72" s="879"/>
      <c r="AY72" s="879"/>
      <c r="AZ72" s="925"/>
      <c r="BA72" s="925"/>
      <c r="BB72" s="925"/>
      <c r="BC72" s="925"/>
      <c r="BD72" s="926"/>
      <c r="BE72" s="267"/>
      <c r="BF72" s="267"/>
      <c r="BG72" s="267"/>
      <c r="BH72" s="267"/>
      <c r="BI72" s="267"/>
      <c r="BJ72" s="267"/>
      <c r="BK72" s="267"/>
      <c r="BL72" s="267"/>
      <c r="BM72" s="267"/>
      <c r="BN72" s="267"/>
      <c r="BO72" s="267"/>
      <c r="BP72" s="267"/>
      <c r="BQ72" s="264">
        <v>66</v>
      </c>
      <c r="BR72" s="269"/>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8"/>
    </row>
    <row r="73" spans="1:131" s="249" customFormat="1" ht="26.25" customHeight="1" x14ac:dyDescent="0.15">
      <c r="A73" s="263">
        <v>6</v>
      </c>
      <c r="B73" s="921" t="s">
        <v>589</v>
      </c>
      <c r="C73" s="922"/>
      <c r="D73" s="922"/>
      <c r="E73" s="922"/>
      <c r="F73" s="922"/>
      <c r="G73" s="922"/>
      <c r="H73" s="922"/>
      <c r="I73" s="922"/>
      <c r="J73" s="922"/>
      <c r="K73" s="922"/>
      <c r="L73" s="922"/>
      <c r="M73" s="922"/>
      <c r="N73" s="922"/>
      <c r="O73" s="922"/>
      <c r="P73" s="923"/>
      <c r="Q73" s="924">
        <v>3282</v>
      </c>
      <c r="R73" s="879"/>
      <c r="S73" s="879"/>
      <c r="T73" s="879"/>
      <c r="U73" s="879"/>
      <c r="V73" s="879">
        <v>3055</v>
      </c>
      <c r="W73" s="879"/>
      <c r="X73" s="879"/>
      <c r="Y73" s="879"/>
      <c r="Z73" s="879"/>
      <c r="AA73" s="879">
        <v>226</v>
      </c>
      <c r="AB73" s="879"/>
      <c r="AC73" s="879"/>
      <c r="AD73" s="879"/>
      <c r="AE73" s="879"/>
      <c r="AF73" s="879">
        <v>226</v>
      </c>
      <c r="AG73" s="879"/>
      <c r="AH73" s="879"/>
      <c r="AI73" s="879"/>
      <c r="AJ73" s="879"/>
      <c r="AK73" s="879" t="s">
        <v>597</v>
      </c>
      <c r="AL73" s="879"/>
      <c r="AM73" s="879"/>
      <c r="AN73" s="879"/>
      <c r="AO73" s="879"/>
      <c r="AP73" s="879">
        <v>2332</v>
      </c>
      <c r="AQ73" s="879"/>
      <c r="AR73" s="879"/>
      <c r="AS73" s="879"/>
      <c r="AT73" s="879"/>
      <c r="AU73" s="879">
        <v>284</v>
      </c>
      <c r="AV73" s="879"/>
      <c r="AW73" s="879"/>
      <c r="AX73" s="879"/>
      <c r="AY73" s="879"/>
      <c r="AZ73" s="925"/>
      <c r="BA73" s="925"/>
      <c r="BB73" s="925"/>
      <c r="BC73" s="925"/>
      <c r="BD73" s="926"/>
      <c r="BE73" s="267"/>
      <c r="BF73" s="267"/>
      <c r="BG73" s="267"/>
      <c r="BH73" s="267"/>
      <c r="BI73" s="267"/>
      <c r="BJ73" s="267"/>
      <c r="BK73" s="267"/>
      <c r="BL73" s="267"/>
      <c r="BM73" s="267"/>
      <c r="BN73" s="267"/>
      <c r="BO73" s="267"/>
      <c r="BP73" s="267"/>
      <c r="BQ73" s="264">
        <v>67</v>
      </c>
      <c r="BR73" s="269"/>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8"/>
    </row>
    <row r="74" spans="1:131" s="249" customFormat="1" ht="26.25" customHeight="1" x14ac:dyDescent="0.15">
      <c r="A74" s="263">
        <v>7</v>
      </c>
      <c r="B74" s="921" t="s">
        <v>590</v>
      </c>
      <c r="C74" s="922"/>
      <c r="D74" s="922"/>
      <c r="E74" s="922"/>
      <c r="F74" s="922"/>
      <c r="G74" s="922"/>
      <c r="H74" s="922"/>
      <c r="I74" s="922"/>
      <c r="J74" s="922"/>
      <c r="K74" s="922"/>
      <c r="L74" s="922"/>
      <c r="M74" s="922"/>
      <c r="N74" s="922"/>
      <c r="O74" s="922"/>
      <c r="P74" s="923"/>
      <c r="Q74" s="924">
        <v>984</v>
      </c>
      <c r="R74" s="879"/>
      <c r="S74" s="879"/>
      <c r="T74" s="879"/>
      <c r="U74" s="879"/>
      <c r="V74" s="879">
        <v>808</v>
      </c>
      <c r="W74" s="879"/>
      <c r="X74" s="879"/>
      <c r="Y74" s="879"/>
      <c r="Z74" s="879"/>
      <c r="AA74" s="879">
        <v>176</v>
      </c>
      <c r="AB74" s="879"/>
      <c r="AC74" s="879"/>
      <c r="AD74" s="879"/>
      <c r="AE74" s="879"/>
      <c r="AF74" s="879">
        <v>176</v>
      </c>
      <c r="AG74" s="879"/>
      <c r="AH74" s="879"/>
      <c r="AI74" s="879"/>
      <c r="AJ74" s="879"/>
      <c r="AK74" s="879" t="s">
        <v>598</v>
      </c>
      <c r="AL74" s="879"/>
      <c r="AM74" s="879"/>
      <c r="AN74" s="879"/>
      <c r="AO74" s="879"/>
      <c r="AP74" s="879">
        <v>1239</v>
      </c>
      <c r="AQ74" s="879"/>
      <c r="AR74" s="879"/>
      <c r="AS74" s="879"/>
      <c r="AT74" s="879"/>
      <c r="AU74" s="879">
        <v>116</v>
      </c>
      <c r="AV74" s="879"/>
      <c r="AW74" s="879"/>
      <c r="AX74" s="879"/>
      <c r="AY74" s="879"/>
      <c r="AZ74" s="925"/>
      <c r="BA74" s="925"/>
      <c r="BB74" s="925"/>
      <c r="BC74" s="925"/>
      <c r="BD74" s="926"/>
      <c r="BE74" s="267"/>
      <c r="BF74" s="267"/>
      <c r="BG74" s="267"/>
      <c r="BH74" s="267"/>
      <c r="BI74" s="267"/>
      <c r="BJ74" s="267"/>
      <c r="BK74" s="267"/>
      <c r="BL74" s="267"/>
      <c r="BM74" s="267"/>
      <c r="BN74" s="267"/>
      <c r="BO74" s="267"/>
      <c r="BP74" s="267"/>
      <c r="BQ74" s="264">
        <v>68</v>
      </c>
      <c r="BR74" s="269"/>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8"/>
    </row>
    <row r="75" spans="1:131" s="249" customFormat="1" ht="26.25" customHeight="1" x14ac:dyDescent="0.15">
      <c r="A75" s="263">
        <v>8</v>
      </c>
      <c r="B75" s="921" t="s">
        <v>592</v>
      </c>
      <c r="C75" s="922"/>
      <c r="D75" s="922"/>
      <c r="E75" s="922"/>
      <c r="F75" s="922"/>
      <c r="G75" s="922"/>
      <c r="H75" s="922"/>
      <c r="I75" s="922"/>
      <c r="J75" s="922"/>
      <c r="K75" s="922"/>
      <c r="L75" s="922"/>
      <c r="M75" s="922"/>
      <c r="N75" s="922"/>
      <c r="O75" s="922"/>
      <c r="P75" s="923"/>
      <c r="Q75" s="927">
        <v>18</v>
      </c>
      <c r="R75" s="928"/>
      <c r="S75" s="928"/>
      <c r="T75" s="928"/>
      <c r="U75" s="878"/>
      <c r="V75" s="929">
        <v>11</v>
      </c>
      <c r="W75" s="928"/>
      <c r="X75" s="928"/>
      <c r="Y75" s="928"/>
      <c r="Z75" s="878"/>
      <c r="AA75" s="929">
        <v>7</v>
      </c>
      <c r="AB75" s="928"/>
      <c r="AC75" s="928"/>
      <c r="AD75" s="928"/>
      <c r="AE75" s="878"/>
      <c r="AF75" s="929">
        <v>7</v>
      </c>
      <c r="AG75" s="928"/>
      <c r="AH75" s="928"/>
      <c r="AI75" s="928"/>
      <c r="AJ75" s="878"/>
      <c r="AK75" s="929" t="s">
        <v>597</v>
      </c>
      <c r="AL75" s="928"/>
      <c r="AM75" s="928"/>
      <c r="AN75" s="928"/>
      <c r="AO75" s="878"/>
      <c r="AP75" s="929" t="s">
        <v>597</v>
      </c>
      <c r="AQ75" s="928"/>
      <c r="AR75" s="928"/>
      <c r="AS75" s="928"/>
      <c r="AT75" s="878"/>
      <c r="AU75" s="929" t="s">
        <v>597</v>
      </c>
      <c r="AV75" s="928"/>
      <c r="AW75" s="928"/>
      <c r="AX75" s="928"/>
      <c r="AY75" s="878"/>
      <c r="AZ75" s="925" t="s">
        <v>610</v>
      </c>
      <c r="BA75" s="925"/>
      <c r="BB75" s="925"/>
      <c r="BC75" s="925"/>
      <c r="BD75" s="926"/>
      <c r="BE75" s="267"/>
      <c r="BF75" s="267"/>
      <c r="BG75" s="267"/>
      <c r="BH75" s="267"/>
      <c r="BI75" s="267"/>
      <c r="BJ75" s="267"/>
      <c r="BK75" s="267"/>
      <c r="BL75" s="267"/>
      <c r="BM75" s="267"/>
      <c r="BN75" s="267"/>
      <c r="BO75" s="267"/>
      <c r="BP75" s="267"/>
      <c r="BQ75" s="264">
        <v>69</v>
      </c>
      <c r="BR75" s="269"/>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8"/>
    </row>
    <row r="76" spans="1:131" s="249" customFormat="1" ht="26.25" customHeight="1" x14ac:dyDescent="0.15">
      <c r="A76" s="263">
        <v>9</v>
      </c>
      <c r="B76" s="921" t="s">
        <v>591</v>
      </c>
      <c r="C76" s="922"/>
      <c r="D76" s="922"/>
      <c r="E76" s="922"/>
      <c r="F76" s="922"/>
      <c r="G76" s="922"/>
      <c r="H76" s="922"/>
      <c r="I76" s="922"/>
      <c r="J76" s="922"/>
      <c r="K76" s="922"/>
      <c r="L76" s="922"/>
      <c r="M76" s="922"/>
      <c r="N76" s="922"/>
      <c r="O76" s="922"/>
      <c r="P76" s="923"/>
      <c r="Q76" s="927">
        <v>4</v>
      </c>
      <c r="R76" s="928"/>
      <c r="S76" s="928"/>
      <c r="T76" s="928"/>
      <c r="U76" s="878"/>
      <c r="V76" s="929">
        <v>1</v>
      </c>
      <c r="W76" s="928"/>
      <c r="X76" s="928"/>
      <c r="Y76" s="928"/>
      <c r="Z76" s="878"/>
      <c r="AA76" s="929">
        <v>2</v>
      </c>
      <c r="AB76" s="928"/>
      <c r="AC76" s="928"/>
      <c r="AD76" s="928"/>
      <c r="AE76" s="878"/>
      <c r="AF76" s="929">
        <v>2</v>
      </c>
      <c r="AG76" s="928"/>
      <c r="AH76" s="928"/>
      <c r="AI76" s="928"/>
      <c r="AJ76" s="878"/>
      <c r="AK76" s="929" t="s">
        <v>599</v>
      </c>
      <c r="AL76" s="928"/>
      <c r="AM76" s="928"/>
      <c r="AN76" s="928"/>
      <c r="AO76" s="878"/>
      <c r="AP76" s="929" t="s">
        <v>600</v>
      </c>
      <c r="AQ76" s="928"/>
      <c r="AR76" s="928"/>
      <c r="AS76" s="928"/>
      <c r="AT76" s="878"/>
      <c r="AU76" s="929" t="s">
        <v>597</v>
      </c>
      <c r="AV76" s="928"/>
      <c r="AW76" s="928"/>
      <c r="AX76" s="928"/>
      <c r="AY76" s="878"/>
      <c r="AZ76" s="925"/>
      <c r="BA76" s="925"/>
      <c r="BB76" s="925"/>
      <c r="BC76" s="925"/>
      <c r="BD76" s="926"/>
      <c r="BE76" s="267"/>
      <c r="BF76" s="267"/>
      <c r="BG76" s="267"/>
      <c r="BH76" s="267"/>
      <c r="BI76" s="267"/>
      <c r="BJ76" s="267"/>
      <c r="BK76" s="267"/>
      <c r="BL76" s="267"/>
      <c r="BM76" s="267"/>
      <c r="BN76" s="267"/>
      <c r="BO76" s="267"/>
      <c r="BP76" s="267"/>
      <c r="BQ76" s="264">
        <v>70</v>
      </c>
      <c r="BR76" s="269"/>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8"/>
    </row>
    <row r="77" spans="1:131" s="249" customFormat="1" ht="26.25" customHeight="1" x14ac:dyDescent="0.15">
      <c r="A77" s="263">
        <v>10</v>
      </c>
      <c r="B77" s="921" t="s">
        <v>595</v>
      </c>
      <c r="C77" s="922"/>
      <c r="D77" s="922"/>
      <c r="E77" s="922"/>
      <c r="F77" s="922"/>
      <c r="G77" s="922"/>
      <c r="H77" s="922"/>
      <c r="I77" s="922"/>
      <c r="J77" s="922"/>
      <c r="K77" s="922"/>
      <c r="L77" s="922"/>
      <c r="M77" s="922"/>
      <c r="N77" s="922"/>
      <c r="O77" s="922"/>
      <c r="P77" s="923"/>
      <c r="Q77" s="927">
        <v>250</v>
      </c>
      <c r="R77" s="928"/>
      <c r="S77" s="928"/>
      <c r="T77" s="928"/>
      <c r="U77" s="878"/>
      <c r="V77" s="929">
        <v>213</v>
      </c>
      <c r="W77" s="928"/>
      <c r="X77" s="928"/>
      <c r="Y77" s="928"/>
      <c r="Z77" s="878"/>
      <c r="AA77" s="929">
        <v>37</v>
      </c>
      <c r="AB77" s="928"/>
      <c r="AC77" s="928"/>
      <c r="AD77" s="928"/>
      <c r="AE77" s="878"/>
      <c r="AF77" s="929">
        <v>37</v>
      </c>
      <c r="AG77" s="928"/>
      <c r="AH77" s="928"/>
      <c r="AI77" s="928"/>
      <c r="AJ77" s="878"/>
      <c r="AK77" s="929">
        <v>30</v>
      </c>
      <c r="AL77" s="928"/>
      <c r="AM77" s="928"/>
      <c r="AN77" s="928"/>
      <c r="AO77" s="878"/>
      <c r="AP77" s="929" t="s">
        <v>597</v>
      </c>
      <c r="AQ77" s="928"/>
      <c r="AR77" s="928"/>
      <c r="AS77" s="928"/>
      <c r="AT77" s="878"/>
      <c r="AU77" s="929" t="s">
        <v>597</v>
      </c>
      <c r="AV77" s="928"/>
      <c r="AW77" s="928"/>
      <c r="AX77" s="928"/>
      <c r="AY77" s="878"/>
      <c r="AZ77" s="925"/>
      <c r="BA77" s="925"/>
      <c r="BB77" s="925"/>
      <c r="BC77" s="925"/>
      <c r="BD77" s="926"/>
      <c r="BE77" s="267"/>
      <c r="BF77" s="267"/>
      <c r="BG77" s="267"/>
      <c r="BH77" s="267"/>
      <c r="BI77" s="267"/>
      <c r="BJ77" s="267"/>
      <c r="BK77" s="267"/>
      <c r="BL77" s="267"/>
      <c r="BM77" s="267"/>
      <c r="BN77" s="267"/>
      <c r="BO77" s="267"/>
      <c r="BP77" s="267"/>
      <c r="BQ77" s="264">
        <v>71</v>
      </c>
      <c r="BR77" s="269"/>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8"/>
    </row>
    <row r="78" spans="1:131" s="249" customFormat="1" ht="26.25" customHeight="1" x14ac:dyDescent="0.15">
      <c r="A78" s="263">
        <v>11</v>
      </c>
      <c r="B78" s="921"/>
      <c r="C78" s="922"/>
      <c r="D78" s="922"/>
      <c r="E78" s="922"/>
      <c r="F78" s="922"/>
      <c r="G78" s="922"/>
      <c r="H78" s="922"/>
      <c r="I78" s="922"/>
      <c r="J78" s="922"/>
      <c r="K78" s="922"/>
      <c r="L78" s="922"/>
      <c r="M78" s="922"/>
      <c r="N78" s="922"/>
      <c r="O78" s="922"/>
      <c r="P78" s="923"/>
      <c r="Q78" s="924"/>
      <c r="R78" s="879"/>
      <c r="S78" s="879"/>
      <c r="T78" s="879"/>
      <c r="U78" s="879"/>
      <c r="V78" s="879"/>
      <c r="W78" s="879"/>
      <c r="X78" s="879"/>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79"/>
      <c r="AY78" s="879"/>
      <c r="AZ78" s="925"/>
      <c r="BA78" s="925"/>
      <c r="BB78" s="925"/>
      <c r="BC78" s="925"/>
      <c r="BD78" s="926"/>
      <c r="BE78" s="267"/>
      <c r="BF78" s="267"/>
      <c r="BG78" s="267"/>
      <c r="BH78" s="267"/>
      <c r="BI78" s="267"/>
      <c r="BJ78" s="270"/>
      <c r="BK78" s="270"/>
      <c r="BL78" s="270"/>
      <c r="BM78" s="270"/>
      <c r="BN78" s="270"/>
      <c r="BO78" s="267"/>
      <c r="BP78" s="267"/>
      <c r="BQ78" s="264">
        <v>72</v>
      </c>
      <c r="BR78" s="269"/>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8"/>
    </row>
    <row r="79" spans="1:131" s="249" customFormat="1" ht="26.25" customHeight="1" x14ac:dyDescent="0.15">
      <c r="A79" s="263">
        <v>12</v>
      </c>
      <c r="B79" s="921"/>
      <c r="C79" s="922"/>
      <c r="D79" s="922"/>
      <c r="E79" s="922"/>
      <c r="F79" s="922"/>
      <c r="G79" s="922"/>
      <c r="H79" s="922"/>
      <c r="I79" s="922"/>
      <c r="J79" s="922"/>
      <c r="K79" s="922"/>
      <c r="L79" s="922"/>
      <c r="M79" s="922"/>
      <c r="N79" s="922"/>
      <c r="O79" s="922"/>
      <c r="P79" s="923"/>
      <c r="Q79" s="924"/>
      <c r="R79" s="879"/>
      <c r="S79" s="879"/>
      <c r="T79" s="879"/>
      <c r="U79" s="879"/>
      <c r="V79" s="879"/>
      <c r="W79" s="879"/>
      <c r="X79" s="879"/>
      <c r="Y79" s="879"/>
      <c r="Z79" s="879"/>
      <c r="AA79" s="879"/>
      <c r="AB79" s="879"/>
      <c r="AC79" s="879"/>
      <c r="AD79" s="879"/>
      <c r="AE79" s="879"/>
      <c r="AF79" s="879"/>
      <c r="AG79" s="879"/>
      <c r="AH79" s="879"/>
      <c r="AI79" s="879"/>
      <c r="AJ79" s="879"/>
      <c r="AK79" s="879"/>
      <c r="AL79" s="879"/>
      <c r="AM79" s="879"/>
      <c r="AN79" s="879"/>
      <c r="AO79" s="879"/>
      <c r="AP79" s="879"/>
      <c r="AQ79" s="879"/>
      <c r="AR79" s="879"/>
      <c r="AS79" s="879"/>
      <c r="AT79" s="879"/>
      <c r="AU79" s="879"/>
      <c r="AV79" s="879"/>
      <c r="AW79" s="879"/>
      <c r="AX79" s="879"/>
      <c r="AY79" s="879"/>
      <c r="AZ79" s="925"/>
      <c r="BA79" s="925"/>
      <c r="BB79" s="925"/>
      <c r="BC79" s="925"/>
      <c r="BD79" s="926"/>
      <c r="BE79" s="267"/>
      <c r="BF79" s="267"/>
      <c r="BG79" s="267"/>
      <c r="BH79" s="267"/>
      <c r="BI79" s="267"/>
      <c r="BJ79" s="270"/>
      <c r="BK79" s="270"/>
      <c r="BL79" s="270"/>
      <c r="BM79" s="270"/>
      <c r="BN79" s="270"/>
      <c r="BO79" s="267"/>
      <c r="BP79" s="267"/>
      <c r="BQ79" s="264">
        <v>73</v>
      </c>
      <c r="BR79" s="269"/>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8"/>
    </row>
    <row r="80" spans="1:131" s="249" customFormat="1" ht="26.25" customHeight="1" x14ac:dyDescent="0.15">
      <c r="A80" s="263">
        <v>13</v>
      </c>
      <c r="B80" s="921"/>
      <c r="C80" s="922"/>
      <c r="D80" s="922"/>
      <c r="E80" s="922"/>
      <c r="F80" s="922"/>
      <c r="G80" s="922"/>
      <c r="H80" s="922"/>
      <c r="I80" s="922"/>
      <c r="J80" s="922"/>
      <c r="K80" s="922"/>
      <c r="L80" s="922"/>
      <c r="M80" s="922"/>
      <c r="N80" s="922"/>
      <c r="O80" s="922"/>
      <c r="P80" s="923"/>
      <c r="Q80" s="924"/>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25"/>
      <c r="BA80" s="925"/>
      <c r="BB80" s="925"/>
      <c r="BC80" s="925"/>
      <c r="BD80" s="926"/>
      <c r="BE80" s="267"/>
      <c r="BF80" s="267"/>
      <c r="BG80" s="267"/>
      <c r="BH80" s="267"/>
      <c r="BI80" s="267"/>
      <c r="BJ80" s="267"/>
      <c r="BK80" s="267"/>
      <c r="BL80" s="267"/>
      <c r="BM80" s="267"/>
      <c r="BN80" s="267"/>
      <c r="BO80" s="267"/>
      <c r="BP80" s="267"/>
      <c r="BQ80" s="264">
        <v>74</v>
      </c>
      <c r="BR80" s="269"/>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8"/>
    </row>
    <row r="81" spans="1:131" s="249" customFormat="1" ht="26.25" customHeight="1" x14ac:dyDescent="0.15">
      <c r="A81" s="263">
        <v>14</v>
      </c>
      <c r="B81" s="921"/>
      <c r="C81" s="922"/>
      <c r="D81" s="922"/>
      <c r="E81" s="922"/>
      <c r="F81" s="922"/>
      <c r="G81" s="922"/>
      <c r="H81" s="922"/>
      <c r="I81" s="922"/>
      <c r="J81" s="922"/>
      <c r="K81" s="922"/>
      <c r="L81" s="922"/>
      <c r="M81" s="922"/>
      <c r="N81" s="922"/>
      <c r="O81" s="922"/>
      <c r="P81" s="923"/>
      <c r="Q81" s="924"/>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25"/>
      <c r="BA81" s="925"/>
      <c r="BB81" s="925"/>
      <c r="BC81" s="925"/>
      <c r="BD81" s="926"/>
      <c r="BE81" s="267"/>
      <c r="BF81" s="267"/>
      <c r="BG81" s="267"/>
      <c r="BH81" s="267"/>
      <c r="BI81" s="267"/>
      <c r="BJ81" s="267"/>
      <c r="BK81" s="267"/>
      <c r="BL81" s="267"/>
      <c r="BM81" s="267"/>
      <c r="BN81" s="267"/>
      <c r="BO81" s="267"/>
      <c r="BP81" s="267"/>
      <c r="BQ81" s="264">
        <v>75</v>
      </c>
      <c r="BR81" s="269"/>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8"/>
    </row>
    <row r="82" spans="1:131" s="249" customFormat="1" ht="26.25" customHeight="1" x14ac:dyDescent="0.15">
      <c r="A82" s="263">
        <v>15</v>
      </c>
      <c r="B82" s="921"/>
      <c r="C82" s="922"/>
      <c r="D82" s="922"/>
      <c r="E82" s="922"/>
      <c r="F82" s="922"/>
      <c r="G82" s="922"/>
      <c r="H82" s="922"/>
      <c r="I82" s="922"/>
      <c r="J82" s="922"/>
      <c r="K82" s="922"/>
      <c r="L82" s="922"/>
      <c r="M82" s="922"/>
      <c r="N82" s="922"/>
      <c r="O82" s="922"/>
      <c r="P82" s="923"/>
      <c r="Q82" s="924"/>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5"/>
      <c r="BA82" s="925"/>
      <c r="BB82" s="925"/>
      <c r="BC82" s="925"/>
      <c r="BD82" s="926"/>
      <c r="BE82" s="267"/>
      <c r="BF82" s="267"/>
      <c r="BG82" s="267"/>
      <c r="BH82" s="267"/>
      <c r="BI82" s="267"/>
      <c r="BJ82" s="267"/>
      <c r="BK82" s="267"/>
      <c r="BL82" s="267"/>
      <c r="BM82" s="267"/>
      <c r="BN82" s="267"/>
      <c r="BO82" s="267"/>
      <c r="BP82" s="267"/>
      <c r="BQ82" s="264">
        <v>76</v>
      </c>
      <c r="BR82" s="269"/>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8"/>
    </row>
    <row r="83" spans="1:131" s="249" customFormat="1" ht="26.25" customHeight="1" x14ac:dyDescent="0.15">
      <c r="A83" s="263">
        <v>16</v>
      </c>
      <c r="B83" s="921"/>
      <c r="C83" s="922"/>
      <c r="D83" s="922"/>
      <c r="E83" s="922"/>
      <c r="F83" s="922"/>
      <c r="G83" s="922"/>
      <c r="H83" s="922"/>
      <c r="I83" s="922"/>
      <c r="J83" s="922"/>
      <c r="K83" s="922"/>
      <c r="L83" s="922"/>
      <c r="M83" s="922"/>
      <c r="N83" s="922"/>
      <c r="O83" s="922"/>
      <c r="P83" s="923"/>
      <c r="Q83" s="924"/>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5"/>
      <c r="BA83" s="925"/>
      <c r="BB83" s="925"/>
      <c r="BC83" s="925"/>
      <c r="BD83" s="926"/>
      <c r="BE83" s="267"/>
      <c r="BF83" s="267"/>
      <c r="BG83" s="267"/>
      <c r="BH83" s="267"/>
      <c r="BI83" s="267"/>
      <c r="BJ83" s="267"/>
      <c r="BK83" s="267"/>
      <c r="BL83" s="267"/>
      <c r="BM83" s="267"/>
      <c r="BN83" s="267"/>
      <c r="BO83" s="267"/>
      <c r="BP83" s="267"/>
      <c r="BQ83" s="264">
        <v>77</v>
      </c>
      <c r="BR83" s="269"/>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8"/>
    </row>
    <row r="84" spans="1:131" s="249" customFormat="1" ht="26.25" customHeight="1" x14ac:dyDescent="0.15">
      <c r="A84" s="263">
        <v>17</v>
      </c>
      <c r="B84" s="921"/>
      <c r="C84" s="922"/>
      <c r="D84" s="922"/>
      <c r="E84" s="922"/>
      <c r="F84" s="922"/>
      <c r="G84" s="922"/>
      <c r="H84" s="922"/>
      <c r="I84" s="922"/>
      <c r="J84" s="922"/>
      <c r="K84" s="922"/>
      <c r="L84" s="922"/>
      <c r="M84" s="922"/>
      <c r="N84" s="922"/>
      <c r="O84" s="922"/>
      <c r="P84" s="923"/>
      <c r="Q84" s="924"/>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5"/>
      <c r="BA84" s="925"/>
      <c r="BB84" s="925"/>
      <c r="BC84" s="925"/>
      <c r="BD84" s="926"/>
      <c r="BE84" s="267"/>
      <c r="BF84" s="267"/>
      <c r="BG84" s="267"/>
      <c r="BH84" s="267"/>
      <c r="BI84" s="267"/>
      <c r="BJ84" s="267"/>
      <c r="BK84" s="267"/>
      <c r="BL84" s="267"/>
      <c r="BM84" s="267"/>
      <c r="BN84" s="267"/>
      <c r="BO84" s="267"/>
      <c r="BP84" s="267"/>
      <c r="BQ84" s="264">
        <v>78</v>
      </c>
      <c r="BR84" s="269"/>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8"/>
    </row>
    <row r="85" spans="1:131" s="249" customFormat="1" ht="26.25" customHeight="1" x14ac:dyDescent="0.15">
      <c r="A85" s="263">
        <v>18</v>
      </c>
      <c r="B85" s="921"/>
      <c r="C85" s="922"/>
      <c r="D85" s="922"/>
      <c r="E85" s="922"/>
      <c r="F85" s="922"/>
      <c r="G85" s="922"/>
      <c r="H85" s="922"/>
      <c r="I85" s="922"/>
      <c r="J85" s="922"/>
      <c r="K85" s="922"/>
      <c r="L85" s="922"/>
      <c r="M85" s="922"/>
      <c r="N85" s="922"/>
      <c r="O85" s="922"/>
      <c r="P85" s="923"/>
      <c r="Q85" s="924"/>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5"/>
      <c r="BA85" s="925"/>
      <c r="BB85" s="925"/>
      <c r="BC85" s="925"/>
      <c r="BD85" s="926"/>
      <c r="BE85" s="267"/>
      <c r="BF85" s="267"/>
      <c r="BG85" s="267"/>
      <c r="BH85" s="267"/>
      <c r="BI85" s="267"/>
      <c r="BJ85" s="267"/>
      <c r="BK85" s="267"/>
      <c r="BL85" s="267"/>
      <c r="BM85" s="267"/>
      <c r="BN85" s="267"/>
      <c r="BO85" s="267"/>
      <c r="BP85" s="267"/>
      <c r="BQ85" s="264">
        <v>79</v>
      </c>
      <c r="BR85" s="269"/>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8"/>
    </row>
    <row r="86" spans="1:131" s="249" customFormat="1" ht="26.25" customHeight="1" x14ac:dyDescent="0.15">
      <c r="A86" s="263">
        <v>19</v>
      </c>
      <c r="B86" s="921"/>
      <c r="C86" s="922"/>
      <c r="D86" s="922"/>
      <c r="E86" s="922"/>
      <c r="F86" s="922"/>
      <c r="G86" s="922"/>
      <c r="H86" s="922"/>
      <c r="I86" s="922"/>
      <c r="J86" s="922"/>
      <c r="K86" s="922"/>
      <c r="L86" s="922"/>
      <c r="M86" s="922"/>
      <c r="N86" s="922"/>
      <c r="O86" s="922"/>
      <c r="P86" s="923"/>
      <c r="Q86" s="924"/>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5"/>
      <c r="BA86" s="925"/>
      <c r="BB86" s="925"/>
      <c r="BC86" s="925"/>
      <c r="BD86" s="926"/>
      <c r="BE86" s="267"/>
      <c r="BF86" s="267"/>
      <c r="BG86" s="267"/>
      <c r="BH86" s="267"/>
      <c r="BI86" s="267"/>
      <c r="BJ86" s="267"/>
      <c r="BK86" s="267"/>
      <c r="BL86" s="267"/>
      <c r="BM86" s="267"/>
      <c r="BN86" s="267"/>
      <c r="BO86" s="267"/>
      <c r="BP86" s="267"/>
      <c r="BQ86" s="264">
        <v>80</v>
      </c>
      <c r="BR86" s="269"/>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8"/>
    </row>
    <row r="87" spans="1:131" s="249" customFormat="1" ht="26.25" customHeight="1" x14ac:dyDescent="0.15">
      <c r="A87" s="271">
        <v>20</v>
      </c>
      <c r="B87" s="930"/>
      <c r="C87" s="931"/>
      <c r="D87" s="931"/>
      <c r="E87" s="931"/>
      <c r="F87" s="931"/>
      <c r="G87" s="931"/>
      <c r="H87" s="931"/>
      <c r="I87" s="931"/>
      <c r="J87" s="931"/>
      <c r="K87" s="931"/>
      <c r="L87" s="931"/>
      <c r="M87" s="931"/>
      <c r="N87" s="931"/>
      <c r="O87" s="931"/>
      <c r="P87" s="932"/>
      <c r="Q87" s="933"/>
      <c r="R87" s="934"/>
      <c r="S87" s="934"/>
      <c r="T87" s="934"/>
      <c r="U87" s="934"/>
      <c r="V87" s="934"/>
      <c r="W87" s="934"/>
      <c r="X87" s="934"/>
      <c r="Y87" s="934"/>
      <c r="Z87" s="934"/>
      <c r="AA87" s="934"/>
      <c r="AB87" s="934"/>
      <c r="AC87" s="934"/>
      <c r="AD87" s="934"/>
      <c r="AE87" s="934"/>
      <c r="AF87" s="934"/>
      <c r="AG87" s="934"/>
      <c r="AH87" s="934"/>
      <c r="AI87" s="934"/>
      <c r="AJ87" s="934"/>
      <c r="AK87" s="934"/>
      <c r="AL87" s="934"/>
      <c r="AM87" s="934"/>
      <c r="AN87" s="934"/>
      <c r="AO87" s="934"/>
      <c r="AP87" s="934"/>
      <c r="AQ87" s="934"/>
      <c r="AR87" s="934"/>
      <c r="AS87" s="934"/>
      <c r="AT87" s="934"/>
      <c r="AU87" s="934"/>
      <c r="AV87" s="934"/>
      <c r="AW87" s="934"/>
      <c r="AX87" s="934"/>
      <c r="AY87" s="934"/>
      <c r="AZ87" s="935"/>
      <c r="BA87" s="935"/>
      <c r="BB87" s="935"/>
      <c r="BC87" s="935"/>
      <c r="BD87" s="936"/>
      <c r="BE87" s="267"/>
      <c r="BF87" s="267"/>
      <c r="BG87" s="267"/>
      <c r="BH87" s="267"/>
      <c r="BI87" s="267"/>
      <c r="BJ87" s="267"/>
      <c r="BK87" s="267"/>
      <c r="BL87" s="267"/>
      <c r="BM87" s="267"/>
      <c r="BN87" s="267"/>
      <c r="BO87" s="267"/>
      <c r="BP87" s="267"/>
      <c r="BQ87" s="264">
        <v>81</v>
      </c>
      <c r="BR87" s="269"/>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8"/>
    </row>
    <row r="88" spans="1:131" s="249" customFormat="1" ht="26.25" customHeight="1" thickBot="1" x14ac:dyDescent="0.2">
      <c r="A88" s="266" t="s">
        <v>392</v>
      </c>
      <c r="B88" s="838" t="s">
        <v>422</v>
      </c>
      <c r="C88" s="839"/>
      <c r="D88" s="839"/>
      <c r="E88" s="839"/>
      <c r="F88" s="839"/>
      <c r="G88" s="839"/>
      <c r="H88" s="839"/>
      <c r="I88" s="839"/>
      <c r="J88" s="839"/>
      <c r="K88" s="839"/>
      <c r="L88" s="839"/>
      <c r="M88" s="839"/>
      <c r="N88" s="839"/>
      <c r="O88" s="839"/>
      <c r="P88" s="840"/>
      <c r="Q88" s="886"/>
      <c r="R88" s="887"/>
      <c r="S88" s="887"/>
      <c r="T88" s="887"/>
      <c r="U88" s="887"/>
      <c r="V88" s="887"/>
      <c r="W88" s="887"/>
      <c r="X88" s="887"/>
      <c r="Y88" s="887"/>
      <c r="Z88" s="887"/>
      <c r="AA88" s="887"/>
      <c r="AB88" s="887"/>
      <c r="AC88" s="887"/>
      <c r="AD88" s="887"/>
      <c r="AE88" s="887"/>
      <c r="AF88" s="890">
        <f>SUM(AF68:AJ87)</f>
        <v>13508</v>
      </c>
      <c r="AG88" s="890"/>
      <c r="AH88" s="890"/>
      <c r="AI88" s="890"/>
      <c r="AJ88" s="890"/>
      <c r="AK88" s="887"/>
      <c r="AL88" s="887"/>
      <c r="AM88" s="887"/>
      <c r="AN88" s="887"/>
      <c r="AO88" s="887"/>
      <c r="AP88" s="890">
        <f>SUM(AP68:AT87)</f>
        <v>5727</v>
      </c>
      <c r="AQ88" s="890"/>
      <c r="AR88" s="890"/>
      <c r="AS88" s="890"/>
      <c r="AT88" s="890"/>
      <c r="AU88" s="890">
        <f>SUM(AU68:AY87)</f>
        <v>985</v>
      </c>
      <c r="AV88" s="890"/>
      <c r="AW88" s="890"/>
      <c r="AX88" s="890"/>
      <c r="AY88" s="890"/>
      <c r="AZ88" s="895"/>
      <c r="BA88" s="895"/>
      <c r="BB88" s="895"/>
      <c r="BC88" s="895"/>
      <c r="BD88" s="896"/>
      <c r="BE88" s="267"/>
      <c r="BF88" s="267"/>
      <c r="BG88" s="267"/>
      <c r="BH88" s="267"/>
      <c r="BI88" s="267"/>
      <c r="BJ88" s="267"/>
      <c r="BK88" s="267"/>
      <c r="BL88" s="267"/>
      <c r="BM88" s="267"/>
      <c r="BN88" s="267"/>
      <c r="BO88" s="267"/>
      <c r="BP88" s="267"/>
      <c r="BQ88" s="264">
        <v>82</v>
      </c>
      <c r="BR88" s="269"/>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392</v>
      </c>
      <c r="BR102" s="838" t="s">
        <v>423</v>
      </c>
      <c r="BS102" s="839"/>
      <c r="BT102" s="839"/>
      <c r="BU102" s="839"/>
      <c r="BV102" s="839"/>
      <c r="BW102" s="839"/>
      <c r="BX102" s="839"/>
      <c r="BY102" s="839"/>
      <c r="BZ102" s="839"/>
      <c r="CA102" s="839"/>
      <c r="CB102" s="839"/>
      <c r="CC102" s="839"/>
      <c r="CD102" s="839"/>
      <c r="CE102" s="839"/>
      <c r="CF102" s="839"/>
      <c r="CG102" s="840"/>
      <c r="CH102" s="937"/>
      <c r="CI102" s="938"/>
      <c r="CJ102" s="938"/>
      <c r="CK102" s="938"/>
      <c r="CL102" s="939"/>
      <c r="CM102" s="937"/>
      <c r="CN102" s="938"/>
      <c r="CO102" s="938"/>
      <c r="CP102" s="938"/>
      <c r="CQ102" s="939"/>
      <c r="CR102" s="940">
        <f>SUM(CR7:CV88)</f>
        <v>47</v>
      </c>
      <c r="CS102" s="898"/>
      <c r="CT102" s="898"/>
      <c r="CU102" s="898"/>
      <c r="CV102" s="941"/>
      <c r="CW102" s="940">
        <f t="shared" ref="CW102" si="0">SUM(CW7:DA88)</f>
        <v>3</v>
      </c>
      <c r="CX102" s="898"/>
      <c r="CY102" s="898"/>
      <c r="CZ102" s="898"/>
      <c r="DA102" s="941"/>
      <c r="DB102" s="940"/>
      <c r="DC102" s="898"/>
      <c r="DD102" s="898"/>
      <c r="DE102" s="898"/>
      <c r="DF102" s="941"/>
      <c r="DG102" s="940"/>
      <c r="DH102" s="898"/>
      <c r="DI102" s="898"/>
      <c r="DJ102" s="898"/>
      <c r="DK102" s="941"/>
      <c r="DL102" s="940"/>
      <c r="DM102" s="898"/>
      <c r="DN102" s="898"/>
      <c r="DO102" s="898"/>
      <c r="DP102" s="941"/>
      <c r="DQ102" s="940"/>
      <c r="DR102" s="898"/>
      <c r="DS102" s="898"/>
      <c r="DT102" s="898"/>
      <c r="DU102" s="941"/>
      <c r="DV102" s="964"/>
      <c r="DW102" s="965"/>
      <c r="DX102" s="965"/>
      <c r="DY102" s="965"/>
      <c r="DZ102" s="966"/>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7" t="s">
        <v>424</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8" t="s">
        <v>425</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426</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427</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69" t="s">
        <v>428</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429</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48" customFormat="1" ht="26.25" customHeight="1" x14ac:dyDescent="0.15">
      <c r="A109" s="962" t="s">
        <v>430</v>
      </c>
      <c r="B109" s="943"/>
      <c r="C109" s="943"/>
      <c r="D109" s="943"/>
      <c r="E109" s="943"/>
      <c r="F109" s="943"/>
      <c r="G109" s="943"/>
      <c r="H109" s="943"/>
      <c r="I109" s="943"/>
      <c r="J109" s="943"/>
      <c r="K109" s="943"/>
      <c r="L109" s="943"/>
      <c r="M109" s="943"/>
      <c r="N109" s="943"/>
      <c r="O109" s="943"/>
      <c r="P109" s="943"/>
      <c r="Q109" s="943"/>
      <c r="R109" s="943"/>
      <c r="S109" s="943"/>
      <c r="T109" s="943"/>
      <c r="U109" s="943"/>
      <c r="V109" s="943"/>
      <c r="W109" s="943"/>
      <c r="X109" s="943"/>
      <c r="Y109" s="943"/>
      <c r="Z109" s="944"/>
      <c r="AA109" s="942" t="s">
        <v>431</v>
      </c>
      <c r="AB109" s="943"/>
      <c r="AC109" s="943"/>
      <c r="AD109" s="943"/>
      <c r="AE109" s="944"/>
      <c r="AF109" s="942" t="s">
        <v>432</v>
      </c>
      <c r="AG109" s="943"/>
      <c r="AH109" s="943"/>
      <c r="AI109" s="943"/>
      <c r="AJ109" s="944"/>
      <c r="AK109" s="942" t="s">
        <v>307</v>
      </c>
      <c r="AL109" s="943"/>
      <c r="AM109" s="943"/>
      <c r="AN109" s="943"/>
      <c r="AO109" s="944"/>
      <c r="AP109" s="942" t="s">
        <v>433</v>
      </c>
      <c r="AQ109" s="943"/>
      <c r="AR109" s="943"/>
      <c r="AS109" s="943"/>
      <c r="AT109" s="945"/>
      <c r="AU109" s="962" t="s">
        <v>430</v>
      </c>
      <c r="AV109" s="943"/>
      <c r="AW109" s="943"/>
      <c r="AX109" s="943"/>
      <c r="AY109" s="943"/>
      <c r="AZ109" s="943"/>
      <c r="BA109" s="943"/>
      <c r="BB109" s="943"/>
      <c r="BC109" s="943"/>
      <c r="BD109" s="943"/>
      <c r="BE109" s="943"/>
      <c r="BF109" s="943"/>
      <c r="BG109" s="943"/>
      <c r="BH109" s="943"/>
      <c r="BI109" s="943"/>
      <c r="BJ109" s="943"/>
      <c r="BK109" s="943"/>
      <c r="BL109" s="943"/>
      <c r="BM109" s="943"/>
      <c r="BN109" s="943"/>
      <c r="BO109" s="943"/>
      <c r="BP109" s="944"/>
      <c r="BQ109" s="942" t="s">
        <v>431</v>
      </c>
      <c r="BR109" s="943"/>
      <c r="BS109" s="943"/>
      <c r="BT109" s="943"/>
      <c r="BU109" s="944"/>
      <c r="BV109" s="942" t="s">
        <v>432</v>
      </c>
      <c r="BW109" s="943"/>
      <c r="BX109" s="943"/>
      <c r="BY109" s="943"/>
      <c r="BZ109" s="944"/>
      <c r="CA109" s="942" t="s">
        <v>307</v>
      </c>
      <c r="CB109" s="943"/>
      <c r="CC109" s="943"/>
      <c r="CD109" s="943"/>
      <c r="CE109" s="944"/>
      <c r="CF109" s="963" t="s">
        <v>433</v>
      </c>
      <c r="CG109" s="963"/>
      <c r="CH109" s="963"/>
      <c r="CI109" s="963"/>
      <c r="CJ109" s="963"/>
      <c r="CK109" s="942" t="s">
        <v>434</v>
      </c>
      <c r="CL109" s="943"/>
      <c r="CM109" s="943"/>
      <c r="CN109" s="943"/>
      <c r="CO109" s="943"/>
      <c r="CP109" s="943"/>
      <c r="CQ109" s="943"/>
      <c r="CR109" s="943"/>
      <c r="CS109" s="943"/>
      <c r="CT109" s="943"/>
      <c r="CU109" s="943"/>
      <c r="CV109" s="943"/>
      <c r="CW109" s="943"/>
      <c r="CX109" s="943"/>
      <c r="CY109" s="943"/>
      <c r="CZ109" s="943"/>
      <c r="DA109" s="943"/>
      <c r="DB109" s="943"/>
      <c r="DC109" s="943"/>
      <c r="DD109" s="943"/>
      <c r="DE109" s="943"/>
      <c r="DF109" s="944"/>
      <c r="DG109" s="942" t="s">
        <v>431</v>
      </c>
      <c r="DH109" s="943"/>
      <c r="DI109" s="943"/>
      <c r="DJ109" s="943"/>
      <c r="DK109" s="944"/>
      <c r="DL109" s="942" t="s">
        <v>432</v>
      </c>
      <c r="DM109" s="943"/>
      <c r="DN109" s="943"/>
      <c r="DO109" s="943"/>
      <c r="DP109" s="944"/>
      <c r="DQ109" s="942" t="s">
        <v>307</v>
      </c>
      <c r="DR109" s="943"/>
      <c r="DS109" s="943"/>
      <c r="DT109" s="943"/>
      <c r="DU109" s="944"/>
      <c r="DV109" s="942" t="s">
        <v>433</v>
      </c>
      <c r="DW109" s="943"/>
      <c r="DX109" s="943"/>
      <c r="DY109" s="943"/>
      <c r="DZ109" s="945"/>
    </row>
    <row r="110" spans="1:131" s="248" customFormat="1" ht="26.25" customHeight="1" x14ac:dyDescent="0.15">
      <c r="A110" s="946" t="s">
        <v>435</v>
      </c>
      <c r="B110" s="947"/>
      <c r="C110" s="947"/>
      <c r="D110" s="947"/>
      <c r="E110" s="947"/>
      <c r="F110" s="947"/>
      <c r="G110" s="947"/>
      <c r="H110" s="947"/>
      <c r="I110" s="947"/>
      <c r="J110" s="947"/>
      <c r="K110" s="947"/>
      <c r="L110" s="947"/>
      <c r="M110" s="947"/>
      <c r="N110" s="947"/>
      <c r="O110" s="947"/>
      <c r="P110" s="947"/>
      <c r="Q110" s="947"/>
      <c r="R110" s="947"/>
      <c r="S110" s="947"/>
      <c r="T110" s="947"/>
      <c r="U110" s="947"/>
      <c r="V110" s="947"/>
      <c r="W110" s="947"/>
      <c r="X110" s="947"/>
      <c r="Y110" s="947"/>
      <c r="Z110" s="948"/>
      <c r="AA110" s="949">
        <v>435532</v>
      </c>
      <c r="AB110" s="950"/>
      <c r="AC110" s="950"/>
      <c r="AD110" s="950"/>
      <c r="AE110" s="951"/>
      <c r="AF110" s="952">
        <v>399196</v>
      </c>
      <c r="AG110" s="950"/>
      <c r="AH110" s="950"/>
      <c r="AI110" s="950"/>
      <c r="AJ110" s="951"/>
      <c r="AK110" s="952">
        <v>375102</v>
      </c>
      <c r="AL110" s="950"/>
      <c r="AM110" s="950"/>
      <c r="AN110" s="950"/>
      <c r="AO110" s="951"/>
      <c r="AP110" s="953">
        <v>7.7</v>
      </c>
      <c r="AQ110" s="954"/>
      <c r="AR110" s="954"/>
      <c r="AS110" s="954"/>
      <c r="AT110" s="955"/>
      <c r="AU110" s="956" t="s">
        <v>73</v>
      </c>
      <c r="AV110" s="957"/>
      <c r="AW110" s="957"/>
      <c r="AX110" s="957"/>
      <c r="AY110" s="957"/>
      <c r="AZ110" s="998" t="s">
        <v>436</v>
      </c>
      <c r="BA110" s="947"/>
      <c r="BB110" s="947"/>
      <c r="BC110" s="947"/>
      <c r="BD110" s="947"/>
      <c r="BE110" s="947"/>
      <c r="BF110" s="947"/>
      <c r="BG110" s="947"/>
      <c r="BH110" s="947"/>
      <c r="BI110" s="947"/>
      <c r="BJ110" s="947"/>
      <c r="BK110" s="947"/>
      <c r="BL110" s="947"/>
      <c r="BM110" s="947"/>
      <c r="BN110" s="947"/>
      <c r="BO110" s="947"/>
      <c r="BP110" s="948"/>
      <c r="BQ110" s="984">
        <v>1992408</v>
      </c>
      <c r="BR110" s="985"/>
      <c r="BS110" s="985"/>
      <c r="BT110" s="985"/>
      <c r="BU110" s="985"/>
      <c r="BV110" s="985">
        <v>1747995</v>
      </c>
      <c r="BW110" s="985"/>
      <c r="BX110" s="985"/>
      <c r="BY110" s="985"/>
      <c r="BZ110" s="985"/>
      <c r="CA110" s="985">
        <v>2622401</v>
      </c>
      <c r="CB110" s="985"/>
      <c r="CC110" s="985"/>
      <c r="CD110" s="985"/>
      <c r="CE110" s="985"/>
      <c r="CF110" s="999">
        <v>54.1</v>
      </c>
      <c r="CG110" s="1000"/>
      <c r="CH110" s="1000"/>
      <c r="CI110" s="1000"/>
      <c r="CJ110" s="1000"/>
      <c r="CK110" s="1001" t="s">
        <v>437</v>
      </c>
      <c r="CL110" s="1002"/>
      <c r="CM110" s="981" t="s">
        <v>438</v>
      </c>
      <c r="CN110" s="982"/>
      <c r="CO110" s="982"/>
      <c r="CP110" s="982"/>
      <c r="CQ110" s="982"/>
      <c r="CR110" s="982"/>
      <c r="CS110" s="982"/>
      <c r="CT110" s="982"/>
      <c r="CU110" s="982"/>
      <c r="CV110" s="982"/>
      <c r="CW110" s="982"/>
      <c r="CX110" s="982"/>
      <c r="CY110" s="982"/>
      <c r="CZ110" s="982"/>
      <c r="DA110" s="982"/>
      <c r="DB110" s="982"/>
      <c r="DC110" s="982"/>
      <c r="DD110" s="982"/>
      <c r="DE110" s="982"/>
      <c r="DF110" s="983"/>
      <c r="DG110" s="984" t="s">
        <v>130</v>
      </c>
      <c r="DH110" s="985"/>
      <c r="DI110" s="985"/>
      <c r="DJ110" s="985"/>
      <c r="DK110" s="985"/>
      <c r="DL110" s="985" t="s">
        <v>130</v>
      </c>
      <c r="DM110" s="985"/>
      <c r="DN110" s="985"/>
      <c r="DO110" s="985"/>
      <c r="DP110" s="985"/>
      <c r="DQ110" s="985" t="s">
        <v>130</v>
      </c>
      <c r="DR110" s="985"/>
      <c r="DS110" s="985"/>
      <c r="DT110" s="985"/>
      <c r="DU110" s="985"/>
      <c r="DV110" s="986" t="s">
        <v>130</v>
      </c>
      <c r="DW110" s="986"/>
      <c r="DX110" s="986"/>
      <c r="DY110" s="986"/>
      <c r="DZ110" s="987"/>
    </row>
    <row r="111" spans="1:131" s="248" customFormat="1" ht="26.25" customHeight="1" x14ac:dyDescent="0.15">
      <c r="A111" s="988" t="s">
        <v>439</v>
      </c>
      <c r="B111" s="989"/>
      <c r="C111" s="989"/>
      <c r="D111" s="989"/>
      <c r="E111" s="989"/>
      <c r="F111" s="989"/>
      <c r="G111" s="989"/>
      <c r="H111" s="989"/>
      <c r="I111" s="989"/>
      <c r="J111" s="989"/>
      <c r="K111" s="989"/>
      <c r="L111" s="989"/>
      <c r="M111" s="989"/>
      <c r="N111" s="989"/>
      <c r="O111" s="989"/>
      <c r="P111" s="989"/>
      <c r="Q111" s="989"/>
      <c r="R111" s="989"/>
      <c r="S111" s="989"/>
      <c r="T111" s="989"/>
      <c r="U111" s="989"/>
      <c r="V111" s="989"/>
      <c r="W111" s="989"/>
      <c r="X111" s="989"/>
      <c r="Y111" s="989"/>
      <c r="Z111" s="990"/>
      <c r="AA111" s="991" t="s">
        <v>440</v>
      </c>
      <c r="AB111" s="992"/>
      <c r="AC111" s="992"/>
      <c r="AD111" s="992"/>
      <c r="AE111" s="993"/>
      <c r="AF111" s="994" t="s">
        <v>130</v>
      </c>
      <c r="AG111" s="992"/>
      <c r="AH111" s="992"/>
      <c r="AI111" s="992"/>
      <c r="AJ111" s="993"/>
      <c r="AK111" s="994" t="s">
        <v>130</v>
      </c>
      <c r="AL111" s="992"/>
      <c r="AM111" s="992"/>
      <c r="AN111" s="992"/>
      <c r="AO111" s="993"/>
      <c r="AP111" s="995" t="s">
        <v>130</v>
      </c>
      <c r="AQ111" s="996"/>
      <c r="AR111" s="996"/>
      <c r="AS111" s="996"/>
      <c r="AT111" s="997"/>
      <c r="AU111" s="958"/>
      <c r="AV111" s="959"/>
      <c r="AW111" s="959"/>
      <c r="AX111" s="959"/>
      <c r="AY111" s="959"/>
      <c r="AZ111" s="1007" t="s">
        <v>441</v>
      </c>
      <c r="BA111" s="1008"/>
      <c r="BB111" s="1008"/>
      <c r="BC111" s="1008"/>
      <c r="BD111" s="1008"/>
      <c r="BE111" s="1008"/>
      <c r="BF111" s="1008"/>
      <c r="BG111" s="1008"/>
      <c r="BH111" s="1008"/>
      <c r="BI111" s="1008"/>
      <c r="BJ111" s="1008"/>
      <c r="BK111" s="1008"/>
      <c r="BL111" s="1008"/>
      <c r="BM111" s="1008"/>
      <c r="BN111" s="1008"/>
      <c r="BO111" s="1008"/>
      <c r="BP111" s="1009"/>
      <c r="BQ111" s="977">
        <v>47214</v>
      </c>
      <c r="BR111" s="978"/>
      <c r="BS111" s="978"/>
      <c r="BT111" s="978"/>
      <c r="BU111" s="978"/>
      <c r="BV111" s="978">
        <v>1487160</v>
      </c>
      <c r="BW111" s="978"/>
      <c r="BX111" s="978"/>
      <c r="BY111" s="978"/>
      <c r="BZ111" s="978"/>
      <c r="CA111" s="978">
        <v>1225816</v>
      </c>
      <c r="CB111" s="978"/>
      <c r="CC111" s="978"/>
      <c r="CD111" s="978"/>
      <c r="CE111" s="978"/>
      <c r="CF111" s="972">
        <v>25.3</v>
      </c>
      <c r="CG111" s="973"/>
      <c r="CH111" s="973"/>
      <c r="CI111" s="973"/>
      <c r="CJ111" s="973"/>
      <c r="CK111" s="1003"/>
      <c r="CL111" s="1004"/>
      <c r="CM111" s="974" t="s">
        <v>442</v>
      </c>
      <c r="CN111" s="975"/>
      <c r="CO111" s="975"/>
      <c r="CP111" s="975"/>
      <c r="CQ111" s="975"/>
      <c r="CR111" s="975"/>
      <c r="CS111" s="975"/>
      <c r="CT111" s="975"/>
      <c r="CU111" s="975"/>
      <c r="CV111" s="975"/>
      <c r="CW111" s="975"/>
      <c r="CX111" s="975"/>
      <c r="CY111" s="975"/>
      <c r="CZ111" s="975"/>
      <c r="DA111" s="975"/>
      <c r="DB111" s="975"/>
      <c r="DC111" s="975"/>
      <c r="DD111" s="975"/>
      <c r="DE111" s="975"/>
      <c r="DF111" s="976"/>
      <c r="DG111" s="977" t="s">
        <v>440</v>
      </c>
      <c r="DH111" s="978"/>
      <c r="DI111" s="978"/>
      <c r="DJ111" s="978"/>
      <c r="DK111" s="978"/>
      <c r="DL111" s="978" t="s">
        <v>130</v>
      </c>
      <c r="DM111" s="978"/>
      <c r="DN111" s="978"/>
      <c r="DO111" s="978"/>
      <c r="DP111" s="978"/>
      <c r="DQ111" s="978" t="s">
        <v>130</v>
      </c>
      <c r="DR111" s="978"/>
      <c r="DS111" s="978"/>
      <c r="DT111" s="978"/>
      <c r="DU111" s="978"/>
      <c r="DV111" s="979" t="s">
        <v>130</v>
      </c>
      <c r="DW111" s="979"/>
      <c r="DX111" s="979"/>
      <c r="DY111" s="979"/>
      <c r="DZ111" s="980"/>
    </row>
    <row r="112" spans="1:131" s="248" customFormat="1" ht="26.25" customHeight="1" x14ac:dyDescent="0.15">
      <c r="A112" s="1010" t="s">
        <v>443</v>
      </c>
      <c r="B112" s="1011"/>
      <c r="C112" s="1008" t="s">
        <v>444</v>
      </c>
      <c r="D112" s="1008"/>
      <c r="E112" s="1008"/>
      <c r="F112" s="1008"/>
      <c r="G112" s="1008"/>
      <c r="H112" s="1008"/>
      <c r="I112" s="1008"/>
      <c r="J112" s="1008"/>
      <c r="K112" s="1008"/>
      <c r="L112" s="1008"/>
      <c r="M112" s="1008"/>
      <c r="N112" s="1008"/>
      <c r="O112" s="1008"/>
      <c r="P112" s="1008"/>
      <c r="Q112" s="1008"/>
      <c r="R112" s="1008"/>
      <c r="S112" s="1008"/>
      <c r="T112" s="1008"/>
      <c r="U112" s="1008"/>
      <c r="V112" s="1008"/>
      <c r="W112" s="1008"/>
      <c r="X112" s="1008"/>
      <c r="Y112" s="1008"/>
      <c r="Z112" s="1009"/>
      <c r="AA112" s="1016" t="s">
        <v>130</v>
      </c>
      <c r="AB112" s="1017"/>
      <c r="AC112" s="1017"/>
      <c r="AD112" s="1017"/>
      <c r="AE112" s="1018"/>
      <c r="AF112" s="1019" t="s">
        <v>130</v>
      </c>
      <c r="AG112" s="1017"/>
      <c r="AH112" s="1017"/>
      <c r="AI112" s="1017"/>
      <c r="AJ112" s="1018"/>
      <c r="AK112" s="1019" t="s">
        <v>130</v>
      </c>
      <c r="AL112" s="1017"/>
      <c r="AM112" s="1017"/>
      <c r="AN112" s="1017"/>
      <c r="AO112" s="1018"/>
      <c r="AP112" s="1020" t="s">
        <v>130</v>
      </c>
      <c r="AQ112" s="1021"/>
      <c r="AR112" s="1021"/>
      <c r="AS112" s="1021"/>
      <c r="AT112" s="1022"/>
      <c r="AU112" s="958"/>
      <c r="AV112" s="959"/>
      <c r="AW112" s="959"/>
      <c r="AX112" s="959"/>
      <c r="AY112" s="959"/>
      <c r="AZ112" s="1007" t="s">
        <v>445</v>
      </c>
      <c r="BA112" s="1008"/>
      <c r="BB112" s="1008"/>
      <c r="BC112" s="1008"/>
      <c r="BD112" s="1008"/>
      <c r="BE112" s="1008"/>
      <c r="BF112" s="1008"/>
      <c r="BG112" s="1008"/>
      <c r="BH112" s="1008"/>
      <c r="BI112" s="1008"/>
      <c r="BJ112" s="1008"/>
      <c r="BK112" s="1008"/>
      <c r="BL112" s="1008"/>
      <c r="BM112" s="1008"/>
      <c r="BN112" s="1008"/>
      <c r="BO112" s="1008"/>
      <c r="BP112" s="1009"/>
      <c r="BQ112" s="977">
        <v>2753246</v>
      </c>
      <c r="BR112" s="978"/>
      <c r="BS112" s="978"/>
      <c r="BT112" s="978"/>
      <c r="BU112" s="978"/>
      <c r="BV112" s="978">
        <v>2614890</v>
      </c>
      <c r="BW112" s="978"/>
      <c r="BX112" s="978"/>
      <c r="BY112" s="978"/>
      <c r="BZ112" s="978"/>
      <c r="CA112" s="978">
        <v>2092028</v>
      </c>
      <c r="CB112" s="978"/>
      <c r="CC112" s="978"/>
      <c r="CD112" s="978"/>
      <c r="CE112" s="978"/>
      <c r="CF112" s="972">
        <v>43.2</v>
      </c>
      <c r="CG112" s="973"/>
      <c r="CH112" s="973"/>
      <c r="CI112" s="973"/>
      <c r="CJ112" s="973"/>
      <c r="CK112" s="1003"/>
      <c r="CL112" s="1004"/>
      <c r="CM112" s="974" t="s">
        <v>446</v>
      </c>
      <c r="CN112" s="975"/>
      <c r="CO112" s="975"/>
      <c r="CP112" s="975"/>
      <c r="CQ112" s="975"/>
      <c r="CR112" s="975"/>
      <c r="CS112" s="975"/>
      <c r="CT112" s="975"/>
      <c r="CU112" s="975"/>
      <c r="CV112" s="975"/>
      <c r="CW112" s="975"/>
      <c r="CX112" s="975"/>
      <c r="CY112" s="975"/>
      <c r="CZ112" s="975"/>
      <c r="DA112" s="975"/>
      <c r="DB112" s="975"/>
      <c r="DC112" s="975"/>
      <c r="DD112" s="975"/>
      <c r="DE112" s="975"/>
      <c r="DF112" s="976"/>
      <c r="DG112" s="977" t="s">
        <v>130</v>
      </c>
      <c r="DH112" s="978"/>
      <c r="DI112" s="978"/>
      <c r="DJ112" s="978"/>
      <c r="DK112" s="978"/>
      <c r="DL112" s="978" t="s">
        <v>130</v>
      </c>
      <c r="DM112" s="978"/>
      <c r="DN112" s="978"/>
      <c r="DO112" s="978"/>
      <c r="DP112" s="978"/>
      <c r="DQ112" s="978" t="s">
        <v>440</v>
      </c>
      <c r="DR112" s="978"/>
      <c r="DS112" s="978"/>
      <c r="DT112" s="978"/>
      <c r="DU112" s="978"/>
      <c r="DV112" s="979" t="s">
        <v>130</v>
      </c>
      <c r="DW112" s="979"/>
      <c r="DX112" s="979"/>
      <c r="DY112" s="979"/>
      <c r="DZ112" s="980"/>
    </row>
    <row r="113" spans="1:130" s="248" customFormat="1" ht="26.25" customHeight="1" x14ac:dyDescent="0.15">
      <c r="A113" s="1012"/>
      <c r="B113" s="1013"/>
      <c r="C113" s="1008" t="s">
        <v>447</v>
      </c>
      <c r="D113" s="1008"/>
      <c r="E113" s="1008"/>
      <c r="F113" s="1008"/>
      <c r="G113" s="1008"/>
      <c r="H113" s="1008"/>
      <c r="I113" s="1008"/>
      <c r="J113" s="1008"/>
      <c r="K113" s="1008"/>
      <c r="L113" s="1008"/>
      <c r="M113" s="1008"/>
      <c r="N113" s="1008"/>
      <c r="O113" s="1008"/>
      <c r="P113" s="1008"/>
      <c r="Q113" s="1008"/>
      <c r="R113" s="1008"/>
      <c r="S113" s="1008"/>
      <c r="T113" s="1008"/>
      <c r="U113" s="1008"/>
      <c r="V113" s="1008"/>
      <c r="W113" s="1008"/>
      <c r="X113" s="1008"/>
      <c r="Y113" s="1008"/>
      <c r="Z113" s="1009"/>
      <c r="AA113" s="991">
        <v>200162</v>
      </c>
      <c r="AB113" s="992"/>
      <c r="AC113" s="992"/>
      <c r="AD113" s="992"/>
      <c r="AE113" s="993"/>
      <c r="AF113" s="994">
        <v>186755</v>
      </c>
      <c r="AG113" s="992"/>
      <c r="AH113" s="992"/>
      <c r="AI113" s="992"/>
      <c r="AJ113" s="993"/>
      <c r="AK113" s="994">
        <v>182943</v>
      </c>
      <c r="AL113" s="992"/>
      <c r="AM113" s="992"/>
      <c r="AN113" s="992"/>
      <c r="AO113" s="993"/>
      <c r="AP113" s="995">
        <v>3.8</v>
      </c>
      <c r="AQ113" s="996"/>
      <c r="AR113" s="996"/>
      <c r="AS113" s="996"/>
      <c r="AT113" s="997"/>
      <c r="AU113" s="958"/>
      <c r="AV113" s="959"/>
      <c r="AW113" s="959"/>
      <c r="AX113" s="959"/>
      <c r="AY113" s="959"/>
      <c r="AZ113" s="1007" t="s">
        <v>448</v>
      </c>
      <c r="BA113" s="1008"/>
      <c r="BB113" s="1008"/>
      <c r="BC113" s="1008"/>
      <c r="BD113" s="1008"/>
      <c r="BE113" s="1008"/>
      <c r="BF113" s="1008"/>
      <c r="BG113" s="1008"/>
      <c r="BH113" s="1008"/>
      <c r="BI113" s="1008"/>
      <c r="BJ113" s="1008"/>
      <c r="BK113" s="1008"/>
      <c r="BL113" s="1008"/>
      <c r="BM113" s="1008"/>
      <c r="BN113" s="1008"/>
      <c r="BO113" s="1008"/>
      <c r="BP113" s="1009"/>
      <c r="BQ113" s="977">
        <v>480464</v>
      </c>
      <c r="BR113" s="978"/>
      <c r="BS113" s="978"/>
      <c r="BT113" s="978"/>
      <c r="BU113" s="978"/>
      <c r="BV113" s="978">
        <v>485612</v>
      </c>
      <c r="BW113" s="978"/>
      <c r="BX113" s="978"/>
      <c r="BY113" s="978"/>
      <c r="BZ113" s="978"/>
      <c r="CA113" s="978">
        <v>400101</v>
      </c>
      <c r="CB113" s="978"/>
      <c r="CC113" s="978"/>
      <c r="CD113" s="978"/>
      <c r="CE113" s="978"/>
      <c r="CF113" s="972">
        <v>8.3000000000000007</v>
      </c>
      <c r="CG113" s="973"/>
      <c r="CH113" s="973"/>
      <c r="CI113" s="973"/>
      <c r="CJ113" s="973"/>
      <c r="CK113" s="1003"/>
      <c r="CL113" s="1004"/>
      <c r="CM113" s="974" t="s">
        <v>449</v>
      </c>
      <c r="CN113" s="975"/>
      <c r="CO113" s="975"/>
      <c r="CP113" s="975"/>
      <c r="CQ113" s="975"/>
      <c r="CR113" s="975"/>
      <c r="CS113" s="975"/>
      <c r="CT113" s="975"/>
      <c r="CU113" s="975"/>
      <c r="CV113" s="975"/>
      <c r="CW113" s="975"/>
      <c r="CX113" s="975"/>
      <c r="CY113" s="975"/>
      <c r="CZ113" s="975"/>
      <c r="DA113" s="975"/>
      <c r="DB113" s="975"/>
      <c r="DC113" s="975"/>
      <c r="DD113" s="975"/>
      <c r="DE113" s="975"/>
      <c r="DF113" s="976"/>
      <c r="DG113" s="1016" t="s">
        <v>130</v>
      </c>
      <c r="DH113" s="1017"/>
      <c r="DI113" s="1017"/>
      <c r="DJ113" s="1017"/>
      <c r="DK113" s="1018"/>
      <c r="DL113" s="1019" t="s">
        <v>130</v>
      </c>
      <c r="DM113" s="1017"/>
      <c r="DN113" s="1017"/>
      <c r="DO113" s="1017"/>
      <c r="DP113" s="1018"/>
      <c r="DQ113" s="1019" t="s">
        <v>130</v>
      </c>
      <c r="DR113" s="1017"/>
      <c r="DS113" s="1017"/>
      <c r="DT113" s="1017"/>
      <c r="DU113" s="1018"/>
      <c r="DV113" s="1020" t="s">
        <v>130</v>
      </c>
      <c r="DW113" s="1021"/>
      <c r="DX113" s="1021"/>
      <c r="DY113" s="1021"/>
      <c r="DZ113" s="1022"/>
    </row>
    <row r="114" spans="1:130" s="248" customFormat="1" ht="26.25" customHeight="1" x14ac:dyDescent="0.15">
      <c r="A114" s="1012"/>
      <c r="B114" s="1013"/>
      <c r="C114" s="1008" t="s">
        <v>450</v>
      </c>
      <c r="D114" s="1008"/>
      <c r="E114" s="1008"/>
      <c r="F114" s="1008"/>
      <c r="G114" s="1008"/>
      <c r="H114" s="1008"/>
      <c r="I114" s="1008"/>
      <c r="J114" s="1008"/>
      <c r="K114" s="1008"/>
      <c r="L114" s="1008"/>
      <c r="M114" s="1008"/>
      <c r="N114" s="1008"/>
      <c r="O114" s="1008"/>
      <c r="P114" s="1008"/>
      <c r="Q114" s="1008"/>
      <c r="R114" s="1008"/>
      <c r="S114" s="1008"/>
      <c r="T114" s="1008"/>
      <c r="U114" s="1008"/>
      <c r="V114" s="1008"/>
      <c r="W114" s="1008"/>
      <c r="X114" s="1008"/>
      <c r="Y114" s="1008"/>
      <c r="Z114" s="1009"/>
      <c r="AA114" s="1016">
        <v>34194</v>
      </c>
      <c r="AB114" s="1017"/>
      <c r="AC114" s="1017"/>
      <c r="AD114" s="1017"/>
      <c r="AE114" s="1018"/>
      <c r="AF114" s="1019">
        <v>40835</v>
      </c>
      <c r="AG114" s="1017"/>
      <c r="AH114" s="1017"/>
      <c r="AI114" s="1017"/>
      <c r="AJ114" s="1018"/>
      <c r="AK114" s="1019">
        <v>38383</v>
      </c>
      <c r="AL114" s="1017"/>
      <c r="AM114" s="1017"/>
      <c r="AN114" s="1017"/>
      <c r="AO114" s="1018"/>
      <c r="AP114" s="1020">
        <v>0.8</v>
      </c>
      <c r="AQ114" s="1021"/>
      <c r="AR114" s="1021"/>
      <c r="AS114" s="1021"/>
      <c r="AT114" s="1022"/>
      <c r="AU114" s="958"/>
      <c r="AV114" s="959"/>
      <c r="AW114" s="959"/>
      <c r="AX114" s="959"/>
      <c r="AY114" s="959"/>
      <c r="AZ114" s="1007" t="s">
        <v>451</v>
      </c>
      <c r="BA114" s="1008"/>
      <c r="BB114" s="1008"/>
      <c r="BC114" s="1008"/>
      <c r="BD114" s="1008"/>
      <c r="BE114" s="1008"/>
      <c r="BF114" s="1008"/>
      <c r="BG114" s="1008"/>
      <c r="BH114" s="1008"/>
      <c r="BI114" s="1008"/>
      <c r="BJ114" s="1008"/>
      <c r="BK114" s="1008"/>
      <c r="BL114" s="1008"/>
      <c r="BM114" s="1008"/>
      <c r="BN114" s="1008"/>
      <c r="BO114" s="1008"/>
      <c r="BP114" s="1009"/>
      <c r="BQ114" s="977">
        <v>1186841</v>
      </c>
      <c r="BR114" s="978"/>
      <c r="BS114" s="978"/>
      <c r="BT114" s="978"/>
      <c r="BU114" s="978"/>
      <c r="BV114" s="978">
        <v>1153593</v>
      </c>
      <c r="BW114" s="978"/>
      <c r="BX114" s="978"/>
      <c r="BY114" s="978"/>
      <c r="BZ114" s="978"/>
      <c r="CA114" s="978">
        <v>1149931</v>
      </c>
      <c r="CB114" s="978"/>
      <c r="CC114" s="978"/>
      <c r="CD114" s="978"/>
      <c r="CE114" s="978"/>
      <c r="CF114" s="972">
        <v>23.7</v>
      </c>
      <c r="CG114" s="973"/>
      <c r="CH114" s="973"/>
      <c r="CI114" s="973"/>
      <c r="CJ114" s="973"/>
      <c r="CK114" s="1003"/>
      <c r="CL114" s="1004"/>
      <c r="CM114" s="974" t="s">
        <v>452</v>
      </c>
      <c r="CN114" s="975"/>
      <c r="CO114" s="975"/>
      <c r="CP114" s="975"/>
      <c r="CQ114" s="975"/>
      <c r="CR114" s="975"/>
      <c r="CS114" s="975"/>
      <c r="CT114" s="975"/>
      <c r="CU114" s="975"/>
      <c r="CV114" s="975"/>
      <c r="CW114" s="975"/>
      <c r="CX114" s="975"/>
      <c r="CY114" s="975"/>
      <c r="CZ114" s="975"/>
      <c r="DA114" s="975"/>
      <c r="DB114" s="975"/>
      <c r="DC114" s="975"/>
      <c r="DD114" s="975"/>
      <c r="DE114" s="975"/>
      <c r="DF114" s="976"/>
      <c r="DG114" s="1016" t="s">
        <v>130</v>
      </c>
      <c r="DH114" s="1017"/>
      <c r="DI114" s="1017"/>
      <c r="DJ114" s="1017"/>
      <c r="DK114" s="1018"/>
      <c r="DL114" s="1019" t="s">
        <v>130</v>
      </c>
      <c r="DM114" s="1017"/>
      <c r="DN114" s="1017"/>
      <c r="DO114" s="1017"/>
      <c r="DP114" s="1018"/>
      <c r="DQ114" s="1019" t="s">
        <v>130</v>
      </c>
      <c r="DR114" s="1017"/>
      <c r="DS114" s="1017"/>
      <c r="DT114" s="1017"/>
      <c r="DU114" s="1018"/>
      <c r="DV114" s="1020" t="s">
        <v>130</v>
      </c>
      <c r="DW114" s="1021"/>
      <c r="DX114" s="1021"/>
      <c r="DY114" s="1021"/>
      <c r="DZ114" s="1022"/>
    </row>
    <row r="115" spans="1:130" s="248" customFormat="1" ht="26.25" customHeight="1" x14ac:dyDescent="0.15">
      <c r="A115" s="1012"/>
      <c r="B115" s="1013"/>
      <c r="C115" s="1008" t="s">
        <v>453</v>
      </c>
      <c r="D115" s="1008"/>
      <c r="E115" s="1008"/>
      <c r="F115" s="1008"/>
      <c r="G115" s="1008"/>
      <c r="H115" s="1008"/>
      <c r="I115" s="1008"/>
      <c r="J115" s="1008"/>
      <c r="K115" s="1008"/>
      <c r="L115" s="1008"/>
      <c r="M115" s="1008"/>
      <c r="N115" s="1008"/>
      <c r="O115" s="1008"/>
      <c r="P115" s="1008"/>
      <c r="Q115" s="1008"/>
      <c r="R115" s="1008"/>
      <c r="S115" s="1008"/>
      <c r="T115" s="1008"/>
      <c r="U115" s="1008"/>
      <c r="V115" s="1008"/>
      <c r="W115" s="1008"/>
      <c r="X115" s="1008"/>
      <c r="Y115" s="1008"/>
      <c r="Z115" s="1009"/>
      <c r="AA115" s="991">
        <v>3164</v>
      </c>
      <c r="AB115" s="992"/>
      <c r="AC115" s="992"/>
      <c r="AD115" s="992"/>
      <c r="AE115" s="993"/>
      <c r="AF115" s="994">
        <v>12738</v>
      </c>
      <c r="AG115" s="992"/>
      <c r="AH115" s="992"/>
      <c r="AI115" s="992"/>
      <c r="AJ115" s="993"/>
      <c r="AK115" s="994">
        <v>27408</v>
      </c>
      <c r="AL115" s="992"/>
      <c r="AM115" s="992"/>
      <c r="AN115" s="992"/>
      <c r="AO115" s="993"/>
      <c r="AP115" s="995">
        <v>0.6</v>
      </c>
      <c r="AQ115" s="996"/>
      <c r="AR115" s="996"/>
      <c r="AS115" s="996"/>
      <c r="AT115" s="997"/>
      <c r="AU115" s="958"/>
      <c r="AV115" s="959"/>
      <c r="AW115" s="959"/>
      <c r="AX115" s="959"/>
      <c r="AY115" s="959"/>
      <c r="AZ115" s="1007" t="s">
        <v>454</v>
      </c>
      <c r="BA115" s="1008"/>
      <c r="BB115" s="1008"/>
      <c r="BC115" s="1008"/>
      <c r="BD115" s="1008"/>
      <c r="BE115" s="1008"/>
      <c r="BF115" s="1008"/>
      <c r="BG115" s="1008"/>
      <c r="BH115" s="1008"/>
      <c r="BI115" s="1008"/>
      <c r="BJ115" s="1008"/>
      <c r="BK115" s="1008"/>
      <c r="BL115" s="1008"/>
      <c r="BM115" s="1008"/>
      <c r="BN115" s="1008"/>
      <c r="BO115" s="1008"/>
      <c r="BP115" s="1009"/>
      <c r="BQ115" s="977" t="s">
        <v>130</v>
      </c>
      <c r="BR115" s="978"/>
      <c r="BS115" s="978"/>
      <c r="BT115" s="978"/>
      <c r="BU115" s="978"/>
      <c r="BV115" s="978" t="s">
        <v>440</v>
      </c>
      <c r="BW115" s="978"/>
      <c r="BX115" s="978"/>
      <c r="BY115" s="978"/>
      <c r="BZ115" s="978"/>
      <c r="CA115" s="978" t="s">
        <v>130</v>
      </c>
      <c r="CB115" s="978"/>
      <c r="CC115" s="978"/>
      <c r="CD115" s="978"/>
      <c r="CE115" s="978"/>
      <c r="CF115" s="972" t="s">
        <v>130</v>
      </c>
      <c r="CG115" s="973"/>
      <c r="CH115" s="973"/>
      <c r="CI115" s="973"/>
      <c r="CJ115" s="973"/>
      <c r="CK115" s="1003"/>
      <c r="CL115" s="1004"/>
      <c r="CM115" s="1007" t="s">
        <v>455</v>
      </c>
      <c r="CN115" s="1028"/>
      <c r="CO115" s="1028"/>
      <c r="CP115" s="1028"/>
      <c r="CQ115" s="1028"/>
      <c r="CR115" s="1028"/>
      <c r="CS115" s="1028"/>
      <c r="CT115" s="1028"/>
      <c r="CU115" s="1028"/>
      <c r="CV115" s="1028"/>
      <c r="CW115" s="1028"/>
      <c r="CX115" s="1028"/>
      <c r="CY115" s="1028"/>
      <c r="CZ115" s="1028"/>
      <c r="DA115" s="1028"/>
      <c r="DB115" s="1028"/>
      <c r="DC115" s="1028"/>
      <c r="DD115" s="1028"/>
      <c r="DE115" s="1028"/>
      <c r="DF115" s="1009"/>
      <c r="DG115" s="1016" t="s">
        <v>130</v>
      </c>
      <c r="DH115" s="1017"/>
      <c r="DI115" s="1017"/>
      <c r="DJ115" s="1017"/>
      <c r="DK115" s="1018"/>
      <c r="DL115" s="1019" t="s">
        <v>440</v>
      </c>
      <c r="DM115" s="1017"/>
      <c r="DN115" s="1017"/>
      <c r="DO115" s="1017"/>
      <c r="DP115" s="1018"/>
      <c r="DQ115" s="1019" t="s">
        <v>130</v>
      </c>
      <c r="DR115" s="1017"/>
      <c r="DS115" s="1017"/>
      <c r="DT115" s="1017"/>
      <c r="DU115" s="1018"/>
      <c r="DV115" s="1020" t="s">
        <v>130</v>
      </c>
      <c r="DW115" s="1021"/>
      <c r="DX115" s="1021"/>
      <c r="DY115" s="1021"/>
      <c r="DZ115" s="1022"/>
    </row>
    <row r="116" spans="1:130" s="248" customFormat="1" ht="26.25" customHeight="1" x14ac:dyDescent="0.15">
      <c r="A116" s="1014"/>
      <c r="B116" s="1015"/>
      <c r="C116" s="1023" t="s">
        <v>456</v>
      </c>
      <c r="D116" s="1023"/>
      <c r="E116" s="1023"/>
      <c r="F116" s="1023"/>
      <c r="G116" s="1023"/>
      <c r="H116" s="1023"/>
      <c r="I116" s="1023"/>
      <c r="J116" s="1023"/>
      <c r="K116" s="1023"/>
      <c r="L116" s="1023"/>
      <c r="M116" s="1023"/>
      <c r="N116" s="1023"/>
      <c r="O116" s="1023"/>
      <c r="P116" s="1023"/>
      <c r="Q116" s="1023"/>
      <c r="R116" s="1023"/>
      <c r="S116" s="1023"/>
      <c r="T116" s="1023"/>
      <c r="U116" s="1023"/>
      <c r="V116" s="1023"/>
      <c r="W116" s="1023"/>
      <c r="X116" s="1023"/>
      <c r="Y116" s="1023"/>
      <c r="Z116" s="1024"/>
      <c r="AA116" s="1016" t="s">
        <v>130</v>
      </c>
      <c r="AB116" s="1017"/>
      <c r="AC116" s="1017"/>
      <c r="AD116" s="1017"/>
      <c r="AE116" s="1018"/>
      <c r="AF116" s="1019" t="s">
        <v>130</v>
      </c>
      <c r="AG116" s="1017"/>
      <c r="AH116" s="1017"/>
      <c r="AI116" s="1017"/>
      <c r="AJ116" s="1018"/>
      <c r="AK116" s="1019" t="s">
        <v>130</v>
      </c>
      <c r="AL116" s="1017"/>
      <c r="AM116" s="1017"/>
      <c r="AN116" s="1017"/>
      <c r="AO116" s="1018"/>
      <c r="AP116" s="1020" t="s">
        <v>130</v>
      </c>
      <c r="AQ116" s="1021"/>
      <c r="AR116" s="1021"/>
      <c r="AS116" s="1021"/>
      <c r="AT116" s="1022"/>
      <c r="AU116" s="958"/>
      <c r="AV116" s="959"/>
      <c r="AW116" s="959"/>
      <c r="AX116" s="959"/>
      <c r="AY116" s="959"/>
      <c r="AZ116" s="1025" t="s">
        <v>457</v>
      </c>
      <c r="BA116" s="1026"/>
      <c r="BB116" s="1026"/>
      <c r="BC116" s="1026"/>
      <c r="BD116" s="1026"/>
      <c r="BE116" s="1026"/>
      <c r="BF116" s="1026"/>
      <c r="BG116" s="1026"/>
      <c r="BH116" s="1026"/>
      <c r="BI116" s="1026"/>
      <c r="BJ116" s="1026"/>
      <c r="BK116" s="1026"/>
      <c r="BL116" s="1026"/>
      <c r="BM116" s="1026"/>
      <c r="BN116" s="1026"/>
      <c r="BO116" s="1026"/>
      <c r="BP116" s="1027"/>
      <c r="BQ116" s="977" t="s">
        <v>440</v>
      </c>
      <c r="BR116" s="978"/>
      <c r="BS116" s="978"/>
      <c r="BT116" s="978"/>
      <c r="BU116" s="978"/>
      <c r="BV116" s="978" t="s">
        <v>130</v>
      </c>
      <c r="BW116" s="978"/>
      <c r="BX116" s="978"/>
      <c r="BY116" s="978"/>
      <c r="BZ116" s="978"/>
      <c r="CA116" s="978" t="s">
        <v>440</v>
      </c>
      <c r="CB116" s="978"/>
      <c r="CC116" s="978"/>
      <c r="CD116" s="978"/>
      <c r="CE116" s="978"/>
      <c r="CF116" s="972" t="s">
        <v>130</v>
      </c>
      <c r="CG116" s="973"/>
      <c r="CH116" s="973"/>
      <c r="CI116" s="973"/>
      <c r="CJ116" s="973"/>
      <c r="CK116" s="1003"/>
      <c r="CL116" s="1004"/>
      <c r="CM116" s="974" t="s">
        <v>458</v>
      </c>
      <c r="CN116" s="975"/>
      <c r="CO116" s="975"/>
      <c r="CP116" s="975"/>
      <c r="CQ116" s="975"/>
      <c r="CR116" s="975"/>
      <c r="CS116" s="975"/>
      <c r="CT116" s="975"/>
      <c r="CU116" s="975"/>
      <c r="CV116" s="975"/>
      <c r="CW116" s="975"/>
      <c r="CX116" s="975"/>
      <c r="CY116" s="975"/>
      <c r="CZ116" s="975"/>
      <c r="DA116" s="975"/>
      <c r="DB116" s="975"/>
      <c r="DC116" s="975"/>
      <c r="DD116" s="975"/>
      <c r="DE116" s="975"/>
      <c r="DF116" s="976"/>
      <c r="DG116" s="1016" t="s">
        <v>130</v>
      </c>
      <c r="DH116" s="1017"/>
      <c r="DI116" s="1017"/>
      <c r="DJ116" s="1017"/>
      <c r="DK116" s="1018"/>
      <c r="DL116" s="1019" t="s">
        <v>130</v>
      </c>
      <c r="DM116" s="1017"/>
      <c r="DN116" s="1017"/>
      <c r="DO116" s="1017"/>
      <c r="DP116" s="1018"/>
      <c r="DQ116" s="1019" t="s">
        <v>440</v>
      </c>
      <c r="DR116" s="1017"/>
      <c r="DS116" s="1017"/>
      <c r="DT116" s="1017"/>
      <c r="DU116" s="1018"/>
      <c r="DV116" s="1020" t="s">
        <v>130</v>
      </c>
      <c r="DW116" s="1021"/>
      <c r="DX116" s="1021"/>
      <c r="DY116" s="1021"/>
      <c r="DZ116" s="1022"/>
    </row>
    <row r="117" spans="1:130" s="248" customFormat="1" ht="26.25" customHeight="1" x14ac:dyDescent="0.15">
      <c r="A117" s="962" t="s">
        <v>187</v>
      </c>
      <c r="B117" s="943"/>
      <c r="C117" s="943"/>
      <c r="D117" s="943"/>
      <c r="E117" s="943"/>
      <c r="F117" s="943"/>
      <c r="G117" s="943"/>
      <c r="H117" s="943"/>
      <c r="I117" s="943"/>
      <c r="J117" s="943"/>
      <c r="K117" s="943"/>
      <c r="L117" s="943"/>
      <c r="M117" s="943"/>
      <c r="N117" s="943"/>
      <c r="O117" s="943"/>
      <c r="P117" s="943"/>
      <c r="Q117" s="943"/>
      <c r="R117" s="943"/>
      <c r="S117" s="943"/>
      <c r="T117" s="943"/>
      <c r="U117" s="943"/>
      <c r="V117" s="943"/>
      <c r="W117" s="943"/>
      <c r="X117" s="943"/>
      <c r="Y117" s="1033" t="s">
        <v>459</v>
      </c>
      <c r="Z117" s="944"/>
      <c r="AA117" s="1034">
        <v>673052</v>
      </c>
      <c r="AB117" s="1035"/>
      <c r="AC117" s="1035"/>
      <c r="AD117" s="1035"/>
      <c r="AE117" s="1036"/>
      <c r="AF117" s="1037">
        <v>639524</v>
      </c>
      <c r="AG117" s="1035"/>
      <c r="AH117" s="1035"/>
      <c r="AI117" s="1035"/>
      <c r="AJ117" s="1036"/>
      <c r="AK117" s="1037">
        <v>623836</v>
      </c>
      <c r="AL117" s="1035"/>
      <c r="AM117" s="1035"/>
      <c r="AN117" s="1035"/>
      <c r="AO117" s="1036"/>
      <c r="AP117" s="1038"/>
      <c r="AQ117" s="1039"/>
      <c r="AR117" s="1039"/>
      <c r="AS117" s="1039"/>
      <c r="AT117" s="1040"/>
      <c r="AU117" s="958"/>
      <c r="AV117" s="959"/>
      <c r="AW117" s="959"/>
      <c r="AX117" s="959"/>
      <c r="AY117" s="959"/>
      <c r="AZ117" s="1025" t="s">
        <v>460</v>
      </c>
      <c r="BA117" s="1026"/>
      <c r="BB117" s="1026"/>
      <c r="BC117" s="1026"/>
      <c r="BD117" s="1026"/>
      <c r="BE117" s="1026"/>
      <c r="BF117" s="1026"/>
      <c r="BG117" s="1026"/>
      <c r="BH117" s="1026"/>
      <c r="BI117" s="1026"/>
      <c r="BJ117" s="1026"/>
      <c r="BK117" s="1026"/>
      <c r="BL117" s="1026"/>
      <c r="BM117" s="1026"/>
      <c r="BN117" s="1026"/>
      <c r="BO117" s="1026"/>
      <c r="BP117" s="1027"/>
      <c r="BQ117" s="977" t="s">
        <v>440</v>
      </c>
      <c r="BR117" s="978"/>
      <c r="BS117" s="978"/>
      <c r="BT117" s="978"/>
      <c r="BU117" s="978"/>
      <c r="BV117" s="978" t="s">
        <v>130</v>
      </c>
      <c r="BW117" s="978"/>
      <c r="BX117" s="978"/>
      <c r="BY117" s="978"/>
      <c r="BZ117" s="978"/>
      <c r="CA117" s="978" t="s">
        <v>440</v>
      </c>
      <c r="CB117" s="978"/>
      <c r="CC117" s="978"/>
      <c r="CD117" s="978"/>
      <c r="CE117" s="978"/>
      <c r="CF117" s="972" t="s">
        <v>130</v>
      </c>
      <c r="CG117" s="973"/>
      <c r="CH117" s="973"/>
      <c r="CI117" s="973"/>
      <c r="CJ117" s="973"/>
      <c r="CK117" s="1003"/>
      <c r="CL117" s="1004"/>
      <c r="CM117" s="974" t="s">
        <v>461</v>
      </c>
      <c r="CN117" s="975"/>
      <c r="CO117" s="975"/>
      <c r="CP117" s="975"/>
      <c r="CQ117" s="975"/>
      <c r="CR117" s="975"/>
      <c r="CS117" s="975"/>
      <c r="CT117" s="975"/>
      <c r="CU117" s="975"/>
      <c r="CV117" s="975"/>
      <c r="CW117" s="975"/>
      <c r="CX117" s="975"/>
      <c r="CY117" s="975"/>
      <c r="CZ117" s="975"/>
      <c r="DA117" s="975"/>
      <c r="DB117" s="975"/>
      <c r="DC117" s="975"/>
      <c r="DD117" s="975"/>
      <c r="DE117" s="975"/>
      <c r="DF117" s="976"/>
      <c r="DG117" s="1016" t="s">
        <v>130</v>
      </c>
      <c r="DH117" s="1017"/>
      <c r="DI117" s="1017"/>
      <c r="DJ117" s="1017"/>
      <c r="DK117" s="1018"/>
      <c r="DL117" s="1019" t="s">
        <v>130</v>
      </c>
      <c r="DM117" s="1017"/>
      <c r="DN117" s="1017"/>
      <c r="DO117" s="1017"/>
      <c r="DP117" s="1018"/>
      <c r="DQ117" s="1019" t="s">
        <v>130</v>
      </c>
      <c r="DR117" s="1017"/>
      <c r="DS117" s="1017"/>
      <c r="DT117" s="1017"/>
      <c r="DU117" s="1018"/>
      <c r="DV117" s="1020" t="s">
        <v>130</v>
      </c>
      <c r="DW117" s="1021"/>
      <c r="DX117" s="1021"/>
      <c r="DY117" s="1021"/>
      <c r="DZ117" s="1022"/>
    </row>
    <row r="118" spans="1:130" s="248" customFormat="1" ht="26.25" customHeight="1" x14ac:dyDescent="0.15">
      <c r="A118" s="962" t="s">
        <v>434</v>
      </c>
      <c r="B118" s="943"/>
      <c r="C118" s="943"/>
      <c r="D118" s="943"/>
      <c r="E118" s="943"/>
      <c r="F118" s="943"/>
      <c r="G118" s="943"/>
      <c r="H118" s="943"/>
      <c r="I118" s="943"/>
      <c r="J118" s="943"/>
      <c r="K118" s="943"/>
      <c r="L118" s="943"/>
      <c r="M118" s="943"/>
      <c r="N118" s="943"/>
      <c r="O118" s="943"/>
      <c r="P118" s="943"/>
      <c r="Q118" s="943"/>
      <c r="R118" s="943"/>
      <c r="S118" s="943"/>
      <c r="T118" s="943"/>
      <c r="U118" s="943"/>
      <c r="V118" s="943"/>
      <c r="W118" s="943"/>
      <c r="X118" s="943"/>
      <c r="Y118" s="943"/>
      <c r="Z118" s="944"/>
      <c r="AA118" s="942" t="s">
        <v>431</v>
      </c>
      <c r="AB118" s="943"/>
      <c r="AC118" s="943"/>
      <c r="AD118" s="943"/>
      <c r="AE118" s="944"/>
      <c r="AF118" s="942" t="s">
        <v>432</v>
      </c>
      <c r="AG118" s="943"/>
      <c r="AH118" s="943"/>
      <c r="AI118" s="943"/>
      <c r="AJ118" s="944"/>
      <c r="AK118" s="942" t="s">
        <v>307</v>
      </c>
      <c r="AL118" s="943"/>
      <c r="AM118" s="943"/>
      <c r="AN118" s="943"/>
      <c r="AO118" s="944"/>
      <c r="AP118" s="1029" t="s">
        <v>433</v>
      </c>
      <c r="AQ118" s="1030"/>
      <c r="AR118" s="1030"/>
      <c r="AS118" s="1030"/>
      <c r="AT118" s="1031"/>
      <c r="AU118" s="958"/>
      <c r="AV118" s="959"/>
      <c r="AW118" s="959"/>
      <c r="AX118" s="959"/>
      <c r="AY118" s="959"/>
      <c r="AZ118" s="1032" t="s">
        <v>462</v>
      </c>
      <c r="BA118" s="1023"/>
      <c r="BB118" s="1023"/>
      <c r="BC118" s="1023"/>
      <c r="BD118" s="1023"/>
      <c r="BE118" s="1023"/>
      <c r="BF118" s="1023"/>
      <c r="BG118" s="1023"/>
      <c r="BH118" s="1023"/>
      <c r="BI118" s="1023"/>
      <c r="BJ118" s="1023"/>
      <c r="BK118" s="1023"/>
      <c r="BL118" s="1023"/>
      <c r="BM118" s="1023"/>
      <c r="BN118" s="1023"/>
      <c r="BO118" s="1023"/>
      <c r="BP118" s="1024"/>
      <c r="BQ118" s="1055" t="s">
        <v>130</v>
      </c>
      <c r="BR118" s="1056"/>
      <c r="BS118" s="1056"/>
      <c r="BT118" s="1056"/>
      <c r="BU118" s="1056"/>
      <c r="BV118" s="1056" t="s">
        <v>130</v>
      </c>
      <c r="BW118" s="1056"/>
      <c r="BX118" s="1056"/>
      <c r="BY118" s="1056"/>
      <c r="BZ118" s="1056"/>
      <c r="CA118" s="1056" t="s">
        <v>130</v>
      </c>
      <c r="CB118" s="1056"/>
      <c r="CC118" s="1056"/>
      <c r="CD118" s="1056"/>
      <c r="CE118" s="1056"/>
      <c r="CF118" s="972" t="s">
        <v>130</v>
      </c>
      <c r="CG118" s="973"/>
      <c r="CH118" s="973"/>
      <c r="CI118" s="973"/>
      <c r="CJ118" s="973"/>
      <c r="CK118" s="1003"/>
      <c r="CL118" s="1004"/>
      <c r="CM118" s="974" t="s">
        <v>463</v>
      </c>
      <c r="CN118" s="975"/>
      <c r="CO118" s="975"/>
      <c r="CP118" s="975"/>
      <c r="CQ118" s="975"/>
      <c r="CR118" s="975"/>
      <c r="CS118" s="975"/>
      <c r="CT118" s="975"/>
      <c r="CU118" s="975"/>
      <c r="CV118" s="975"/>
      <c r="CW118" s="975"/>
      <c r="CX118" s="975"/>
      <c r="CY118" s="975"/>
      <c r="CZ118" s="975"/>
      <c r="DA118" s="975"/>
      <c r="DB118" s="975"/>
      <c r="DC118" s="975"/>
      <c r="DD118" s="975"/>
      <c r="DE118" s="975"/>
      <c r="DF118" s="976"/>
      <c r="DG118" s="1016" t="s">
        <v>440</v>
      </c>
      <c r="DH118" s="1017"/>
      <c r="DI118" s="1017"/>
      <c r="DJ118" s="1017"/>
      <c r="DK118" s="1018"/>
      <c r="DL118" s="1019" t="s">
        <v>130</v>
      </c>
      <c r="DM118" s="1017"/>
      <c r="DN118" s="1017"/>
      <c r="DO118" s="1017"/>
      <c r="DP118" s="1018"/>
      <c r="DQ118" s="1019" t="s">
        <v>130</v>
      </c>
      <c r="DR118" s="1017"/>
      <c r="DS118" s="1017"/>
      <c r="DT118" s="1017"/>
      <c r="DU118" s="1018"/>
      <c r="DV118" s="1020" t="s">
        <v>440</v>
      </c>
      <c r="DW118" s="1021"/>
      <c r="DX118" s="1021"/>
      <c r="DY118" s="1021"/>
      <c r="DZ118" s="1022"/>
    </row>
    <row r="119" spans="1:130" s="248" customFormat="1" ht="26.25" customHeight="1" x14ac:dyDescent="0.15">
      <c r="A119" s="1116" t="s">
        <v>437</v>
      </c>
      <c r="B119" s="1002"/>
      <c r="C119" s="981" t="s">
        <v>438</v>
      </c>
      <c r="D119" s="982"/>
      <c r="E119" s="982"/>
      <c r="F119" s="982"/>
      <c r="G119" s="982"/>
      <c r="H119" s="982"/>
      <c r="I119" s="982"/>
      <c r="J119" s="982"/>
      <c r="K119" s="982"/>
      <c r="L119" s="982"/>
      <c r="M119" s="982"/>
      <c r="N119" s="982"/>
      <c r="O119" s="982"/>
      <c r="P119" s="982"/>
      <c r="Q119" s="982"/>
      <c r="R119" s="982"/>
      <c r="S119" s="982"/>
      <c r="T119" s="982"/>
      <c r="U119" s="982"/>
      <c r="V119" s="982"/>
      <c r="W119" s="982"/>
      <c r="X119" s="982"/>
      <c r="Y119" s="982"/>
      <c r="Z119" s="983"/>
      <c r="AA119" s="949" t="s">
        <v>130</v>
      </c>
      <c r="AB119" s="950"/>
      <c r="AC119" s="950"/>
      <c r="AD119" s="950"/>
      <c r="AE119" s="951"/>
      <c r="AF119" s="952" t="s">
        <v>130</v>
      </c>
      <c r="AG119" s="950"/>
      <c r="AH119" s="950"/>
      <c r="AI119" s="950"/>
      <c r="AJ119" s="951"/>
      <c r="AK119" s="952" t="s">
        <v>440</v>
      </c>
      <c r="AL119" s="950"/>
      <c r="AM119" s="950"/>
      <c r="AN119" s="950"/>
      <c r="AO119" s="951"/>
      <c r="AP119" s="953" t="s">
        <v>130</v>
      </c>
      <c r="AQ119" s="954"/>
      <c r="AR119" s="954"/>
      <c r="AS119" s="954"/>
      <c r="AT119" s="955"/>
      <c r="AU119" s="960"/>
      <c r="AV119" s="961"/>
      <c r="AW119" s="961"/>
      <c r="AX119" s="961"/>
      <c r="AY119" s="961"/>
      <c r="AZ119" s="279" t="s">
        <v>187</v>
      </c>
      <c r="BA119" s="279"/>
      <c r="BB119" s="279"/>
      <c r="BC119" s="279"/>
      <c r="BD119" s="279"/>
      <c r="BE119" s="279"/>
      <c r="BF119" s="279"/>
      <c r="BG119" s="279"/>
      <c r="BH119" s="279"/>
      <c r="BI119" s="279"/>
      <c r="BJ119" s="279"/>
      <c r="BK119" s="279"/>
      <c r="BL119" s="279"/>
      <c r="BM119" s="279"/>
      <c r="BN119" s="279"/>
      <c r="BO119" s="1033" t="s">
        <v>464</v>
      </c>
      <c r="BP119" s="1064"/>
      <c r="BQ119" s="1055">
        <v>6460173</v>
      </c>
      <c r="BR119" s="1056"/>
      <c r="BS119" s="1056"/>
      <c r="BT119" s="1056"/>
      <c r="BU119" s="1056"/>
      <c r="BV119" s="1056">
        <v>7489250</v>
      </c>
      <c r="BW119" s="1056"/>
      <c r="BX119" s="1056"/>
      <c r="BY119" s="1056"/>
      <c r="BZ119" s="1056"/>
      <c r="CA119" s="1056">
        <v>7490277</v>
      </c>
      <c r="CB119" s="1056"/>
      <c r="CC119" s="1056"/>
      <c r="CD119" s="1056"/>
      <c r="CE119" s="1056"/>
      <c r="CF119" s="1057"/>
      <c r="CG119" s="1058"/>
      <c r="CH119" s="1058"/>
      <c r="CI119" s="1058"/>
      <c r="CJ119" s="1059"/>
      <c r="CK119" s="1005"/>
      <c r="CL119" s="1006"/>
      <c r="CM119" s="1060" t="s">
        <v>465</v>
      </c>
      <c r="CN119" s="1061"/>
      <c r="CO119" s="1061"/>
      <c r="CP119" s="1061"/>
      <c r="CQ119" s="1061"/>
      <c r="CR119" s="1061"/>
      <c r="CS119" s="1061"/>
      <c r="CT119" s="1061"/>
      <c r="CU119" s="1061"/>
      <c r="CV119" s="1061"/>
      <c r="CW119" s="1061"/>
      <c r="CX119" s="1061"/>
      <c r="CY119" s="1061"/>
      <c r="CZ119" s="1061"/>
      <c r="DA119" s="1061"/>
      <c r="DB119" s="1061"/>
      <c r="DC119" s="1061"/>
      <c r="DD119" s="1061"/>
      <c r="DE119" s="1061"/>
      <c r="DF119" s="1062"/>
      <c r="DG119" s="1063">
        <v>47214</v>
      </c>
      <c r="DH119" s="1042"/>
      <c r="DI119" s="1042"/>
      <c r="DJ119" s="1042"/>
      <c r="DK119" s="1043"/>
      <c r="DL119" s="1041">
        <v>1487160</v>
      </c>
      <c r="DM119" s="1042"/>
      <c r="DN119" s="1042"/>
      <c r="DO119" s="1042"/>
      <c r="DP119" s="1043"/>
      <c r="DQ119" s="1041">
        <v>1225816</v>
      </c>
      <c r="DR119" s="1042"/>
      <c r="DS119" s="1042"/>
      <c r="DT119" s="1042"/>
      <c r="DU119" s="1043"/>
      <c r="DV119" s="1044">
        <v>25.3</v>
      </c>
      <c r="DW119" s="1045"/>
      <c r="DX119" s="1045"/>
      <c r="DY119" s="1045"/>
      <c r="DZ119" s="1046"/>
    </row>
    <row r="120" spans="1:130" s="248" customFormat="1" ht="26.25" customHeight="1" x14ac:dyDescent="0.15">
      <c r="A120" s="1117"/>
      <c r="B120" s="1004"/>
      <c r="C120" s="974" t="s">
        <v>442</v>
      </c>
      <c r="D120" s="975"/>
      <c r="E120" s="975"/>
      <c r="F120" s="975"/>
      <c r="G120" s="975"/>
      <c r="H120" s="975"/>
      <c r="I120" s="975"/>
      <c r="J120" s="975"/>
      <c r="K120" s="975"/>
      <c r="L120" s="975"/>
      <c r="M120" s="975"/>
      <c r="N120" s="975"/>
      <c r="O120" s="975"/>
      <c r="P120" s="975"/>
      <c r="Q120" s="975"/>
      <c r="R120" s="975"/>
      <c r="S120" s="975"/>
      <c r="T120" s="975"/>
      <c r="U120" s="975"/>
      <c r="V120" s="975"/>
      <c r="W120" s="975"/>
      <c r="X120" s="975"/>
      <c r="Y120" s="975"/>
      <c r="Z120" s="976"/>
      <c r="AA120" s="1016" t="s">
        <v>130</v>
      </c>
      <c r="AB120" s="1017"/>
      <c r="AC120" s="1017"/>
      <c r="AD120" s="1017"/>
      <c r="AE120" s="1018"/>
      <c r="AF120" s="1019" t="s">
        <v>130</v>
      </c>
      <c r="AG120" s="1017"/>
      <c r="AH120" s="1017"/>
      <c r="AI120" s="1017"/>
      <c r="AJ120" s="1018"/>
      <c r="AK120" s="1019" t="s">
        <v>440</v>
      </c>
      <c r="AL120" s="1017"/>
      <c r="AM120" s="1017"/>
      <c r="AN120" s="1017"/>
      <c r="AO120" s="1018"/>
      <c r="AP120" s="1020" t="s">
        <v>130</v>
      </c>
      <c r="AQ120" s="1021"/>
      <c r="AR120" s="1021"/>
      <c r="AS120" s="1021"/>
      <c r="AT120" s="1022"/>
      <c r="AU120" s="1047" t="s">
        <v>466</v>
      </c>
      <c r="AV120" s="1048"/>
      <c r="AW120" s="1048"/>
      <c r="AX120" s="1048"/>
      <c r="AY120" s="1049"/>
      <c r="AZ120" s="998" t="s">
        <v>467</v>
      </c>
      <c r="BA120" s="947"/>
      <c r="BB120" s="947"/>
      <c r="BC120" s="947"/>
      <c r="BD120" s="947"/>
      <c r="BE120" s="947"/>
      <c r="BF120" s="947"/>
      <c r="BG120" s="947"/>
      <c r="BH120" s="947"/>
      <c r="BI120" s="947"/>
      <c r="BJ120" s="947"/>
      <c r="BK120" s="947"/>
      <c r="BL120" s="947"/>
      <c r="BM120" s="947"/>
      <c r="BN120" s="947"/>
      <c r="BO120" s="947"/>
      <c r="BP120" s="948"/>
      <c r="BQ120" s="984">
        <v>2366286</v>
      </c>
      <c r="BR120" s="985"/>
      <c r="BS120" s="985"/>
      <c r="BT120" s="985"/>
      <c r="BU120" s="985"/>
      <c r="BV120" s="985">
        <v>2016907</v>
      </c>
      <c r="BW120" s="985"/>
      <c r="BX120" s="985"/>
      <c r="BY120" s="985"/>
      <c r="BZ120" s="985"/>
      <c r="CA120" s="985">
        <v>2927687</v>
      </c>
      <c r="CB120" s="985"/>
      <c r="CC120" s="985"/>
      <c r="CD120" s="985"/>
      <c r="CE120" s="985"/>
      <c r="CF120" s="999">
        <v>60.4</v>
      </c>
      <c r="CG120" s="1000"/>
      <c r="CH120" s="1000"/>
      <c r="CI120" s="1000"/>
      <c r="CJ120" s="1000"/>
      <c r="CK120" s="1065" t="s">
        <v>468</v>
      </c>
      <c r="CL120" s="1066"/>
      <c r="CM120" s="1066"/>
      <c r="CN120" s="1066"/>
      <c r="CO120" s="1067"/>
      <c r="CP120" s="1073" t="s">
        <v>469</v>
      </c>
      <c r="CQ120" s="1074"/>
      <c r="CR120" s="1074"/>
      <c r="CS120" s="1074"/>
      <c r="CT120" s="1074"/>
      <c r="CU120" s="1074"/>
      <c r="CV120" s="1074"/>
      <c r="CW120" s="1074"/>
      <c r="CX120" s="1074"/>
      <c r="CY120" s="1074"/>
      <c r="CZ120" s="1074"/>
      <c r="DA120" s="1074"/>
      <c r="DB120" s="1074"/>
      <c r="DC120" s="1074"/>
      <c r="DD120" s="1074"/>
      <c r="DE120" s="1074"/>
      <c r="DF120" s="1075"/>
      <c r="DG120" s="984">
        <v>1482997</v>
      </c>
      <c r="DH120" s="985"/>
      <c r="DI120" s="985"/>
      <c r="DJ120" s="985"/>
      <c r="DK120" s="985"/>
      <c r="DL120" s="985">
        <v>1420113</v>
      </c>
      <c r="DM120" s="985"/>
      <c r="DN120" s="985"/>
      <c r="DO120" s="985"/>
      <c r="DP120" s="985"/>
      <c r="DQ120" s="985">
        <v>1361133</v>
      </c>
      <c r="DR120" s="985"/>
      <c r="DS120" s="985"/>
      <c r="DT120" s="985"/>
      <c r="DU120" s="985"/>
      <c r="DV120" s="986">
        <v>28.1</v>
      </c>
      <c r="DW120" s="986"/>
      <c r="DX120" s="986"/>
      <c r="DY120" s="986"/>
      <c r="DZ120" s="987"/>
    </row>
    <row r="121" spans="1:130" s="248" customFormat="1" ht="26.25" customHeight="1" x14ac:dyDescent="0.15">
      <c r="A121" s="1117"/>
      <c r="B121" s="1004"/>
      <c r="C121" s="1025" t="s">
        <v>470</v>
      </c>
      <c r="D121" s="1026"/>
      <c r="E121" s="1026"/>
      <c r="F121" s="1026"/>
      <c r="G121" s="1026"/>
      <c r="H121" s="1026"/>
      <c r="I121" s="1026"/>
      <c r="J121" s="1026"/>
      <c r="K121" s="1026"/>
      <c r="L121" s="1026"/>
      <c r="M121" s="1026"/>
      <c r="N121" s="1026"/>
      <c r="O121" s="1026"/>
      <c r="P121" s="1026"/>
      <c r="Q121" s="1026"/>
      <c r="R121" s="1026"/>
      <c r="S121" s="1026"/>
      <c r="T121" s="1026"/>
      <c r="U121" s="1026"/>
      <c r="V121" s="1026"/>
      <c r="W121" s="1026"/>
      <c r="X121" s="1026"/>
      <c r="Y121" s="1026"/>
      <c r="Z121" s="1027"/>
      <c r="AA121" s="1016" t="s">
        <v>130</v>
      </c>
      <c r="AB121" s="1017"/>
      <c r="AC121" s="1017"/>
      <c r="AD121" s="1017"/>
      <c r="AE121" s="1018"/>
      <c r="AF121" s="1019" t="s">
        <v>130</v>
      </c>
      <c r="AG121" s="1017"/>
      <c r="AH121" s="1017"/>
      <c r="AI121" s="1017"/>
      <c r="AJ121" s="1018"/>
      <c r="AK121" s="1019" t="s">
        <v>440</v>
      </c>
      <c r="AL121" s="1017"/>
      <c r="AM121" s="1017"/>
      <c r="AN121" s="1017"/>
      <c r="AO121" s="1018"/>
      <c r="AP121" s="1020" t="s">
        <v>130</v>
      </c>
      <c r="AQ121" s="1021"/>
      <c r="AR121" s="1021"/>
      <c r="AS121" s="1021"/>
      <c r="AT121" s="1022"/>
      <c r="AU121" s="1050"/>
      <c r="AV121" s="1051"/>
      <c r="AW121" s="1051"/>
      <c r="AX121" s="1051"/>
      <c r="AY121" s="1052"/>
      <c r="AZ121" s="1007" t="s">
        <v>471</v>
      </c>
      <c r="BA121" s="1008"/>
      <c r="BB121" s="1008"/>
      <c r="BC121" s="1008"/>
      <c r="BD121" s="1008"/>
      <c r="BE121" s="1008"/>
      <c r="BF121" s="1008"/>
      <c r="BG121" s="1008"/>
      <c r="BH121" s="1008"/>
      <c r="BI121" s="1008"/>
      <c r="BJ121" s="1008"/>
      <c r="BK121" s="1008"/>
      <c r="BL121" s="1008"/>
      <c r="BM121" s="1008"/>
      <c r="BN121" s="1008"/>
      <c r="BO121" s="1008"/>
      <c r="BP121" s="1009"/>
      <c r="BQ121" s="977">
        <v>1491274</v>
      </c>
      <c r="BR121" s="978"/>
      <c r="BS121" s="978"/>
      <c r="BT121" s="978"/>
      <c r="BU121" s="978"/>
      <c r="BV121" s="978">
        <v>1623860</v>
      </c>
      <c r="BW121" s="978"/>
      <c r="BX121" s="978"/>
      <c r="BY121" s="978"/>
      <c r="BZ121" s="978"/>
      <c r="CA121" s="978">
        <v>1601631</v>
      </c>
      <c r="CB121" s="978"/>
      <c r="CC121" s="978"/>
      <c r="CD121" s="978"/>
      <c r="CE121" s="978"/>
      <c r="CF121" s="972">
        <v>33.1</v>
      </c>
      <c r="CG121" s="973"/>
      <c r="CH121" s="973"/>
      <c r="CI121" s="973"/>
      <c r="CJ121" s="973"/>
      <c r="CK121" s="1068"/>
      <c r="CL121" s="1069"/>
      <c r="CM121" s="1069"/>
      <c r="CN121" s="1069"/>
      <c r="CO121" s="1070"/>
      <c r="CP121" s="1078" t="s">
        <v>472</v>
      </c>
      <c r="CQ121" s="1079"/>
      <c r="CR121" s="1079"/>
      <c r="CS121" s="1079"/>
      <c r="CT121" s="1079"/>
      <c r="CU121" s="1079"/>
      <c r="CV121" s="1079"/>
      <c r="CW121" s="1079"/>
      <c r="CX121" s="1079"/>
      <c r="CY121" s="1079"/>
      <c r="CZ121" s="1079"/>
      <c r="DA121" s="1079"/>
      <c r="DB121" s="1079"/>
      <c r="DC121" s="1079"/>
      <c r="DD121" s="1079"/>
      <c r="DE121" s="1079"/>
      <c r="DF121" s="1080"/>
      <c r="DG121" s="977">
        <v>893929</v>
      </c>
      <c r="DH121" s="978"/>
      <c r="DI121" s="978"/>
      <c r="DJ121" s="978"/>
      <c r="DK121" s="978"/>
      <c r="DL121" s="978">
        <v>818457</v>
      </c>
      <c r="DM121" s="978"/>
      <c r="DN121" s="978"/>
      <c r="DO121" s="978"/>
      <c r="DP121" s="978"/>
      <c r="DQ121" s="978">
        <v>730895</v>
      </c>
      <c r="DR121" s="978"/>
      <c r="DS121" s="978"/>
      <c r="DT121" s="978"/>
      <c r="DU121" s="978"/>
      <c r="DV121" s="979">
        <v>15.1</v>
      </c>
      <c r="DW121" s="979"/>
      <c r="DX121" s="979"/>
      <c r="DY121" s="979"/>
      <c r="DZ121" s="980"/>
    </row>
    <row r="122" spans="1:130" s="248" customFormat="1" ht="26.25" customHeight="1" x14ac:dyDescent="0.15">
      <c r="A122" s="1117"/>
      <c r="B122" s="1004"/>
      <c r="C122" s="974" t="s">
        <v>452</v>
      </c>
      <c r="D122" s="975"/>
      <c r="E122" s="975"/>
      <c r="F122" s="975"/>
      <c r="G122" s="975"/>
      <c r="H122" s="975"/>
      <c r="I122" s="975"/>
      <c r="J122" s="975"/>
      <c r="K122" s="975"/>
      <c r="L122" s="975"/>
      <c r="M122" s="975"/>
      <c r="N122" s="975"/>
      <c r="O122" s="975"/>
      <c r="P122" s="975"/>
      <c r="Q122" s="975"/>
      <c r="R122" s="975"/>
      <c r="S122" s="975"/>
      <c r="T122" s="975"/>
      <c r="U122" s="975"/>
      <c r="V122" s="975"/>
      <c r="W122" s="975"/>
      <c r="X122" s="975"/>
      <c r="Y122" s="975"/>
      <c r="Z122" s="976"/>
      <c r="AA122" s="1016" t="s">
        <v>440</v>
      </c>
      <c r="AB122" s="1017"/>
      <c r="AC122" s="1017"/>
      <c r="AD122" s="1017"/>
      <c r="AE122" s="1018"/>
      <c r="AF122" s="1019" t="s">
        <v>130</v>
      </c>
      <c r="AG122" s="1017"/>
      <c r="AH122" s="1017"/>
      <c r="AI122" s="1017"/>
      <c r="AJ122" s="1018"/>
      <c r="AK122" s="1019" t="s">
        <v>130</v>
      </c>
      <c r="AL122" s="1017"/>
      <c r="AM122" s="1017"/>
      <c r="AN122" s="1017"/>
      <c r="AO122" s="1018"/>
      <c r="AP122" s="1020" t="s">
        <v>440</v>
      </c>
      <c r="AQ122" s="1021"/>
      <c r="AR122" s="1021"/>
      <c r="AS122" s="1021"/>
      <c r="AT122" s="1022"/>
      <c r="AU122" s="1050"/>
      <c r="AV122" s="1051"/>
      <c r="AW122" s="1051"/>
      <c r="AX122" s="1051"/>
      <c r="AY122" s="1052"/>
      <c r="AZ122" s="1032" t="s">
        <v>473</v>
      </c>
      <c r="BA122" s="1023"/>
      <c r="BB122" s="1023"/>
      <c r="BC122" s="1023"/>
      <c r="BD122" s="1023"/>
      <c r="BE122" s="1023"/>
      <c r="BF122" s="1023"/>
      <c r="BG122" s="1023"/>
      <c r="BH122" s="1023"/>
      <c r="BI122" s="1023"/>
      <c r="BJ122" s="1023"/>
      <c r="BK122" s="1023"/>
      <c r="BL122" s="1023"/>
      <c r="BM122" s="1023"/>
      <c r="BN122" s="1023"/>
      <c r="BO122" s="1023"/>
      <c r="BP122" s="1024"/>
      <c r="BQ122" s="1055">
        <v>4205581</v>
      </c>
      <c r="BR122" s="1056"/>
      <c r="BS122" s="1056"/>
      <c r="BT122" s="1056"/>
      <c r="BU122" s="1056"/>
      <c r="BV122" s="1056">
        <v>3978029</v>
      </c>
      <c r="BW122" s="1056"/>
      <c r="BX122" s="1056"/>
      <c r="BY122" s="1056"/>
      <c r="BZ122" s="1056"/>
      <c r="CA122" s="1056">
        <v>3923637</v>
      </c>
      <c r="CB122" s="1056"/>
      <c r="CC122" s="1056"/>
      <c r="CD122" s="1056"/>
      <c r="CE122" s="1056"/>
      <c r="CF122" s="1076">
        <v>81</v>
      </c>
      <c r="CG122" s="1077"/>
      <c r="CH122" s="1077"/>
      <c r="CI122" s="1077"/>
      <c r="CJ122" s="1077"/>
      <c r="CK122" s="1068"/>
      <c r="CL122" s="1069"/>
      <c r="CM122" s="1069"/>
      <c r="CN122" s="1069"/>
      <c r="CO122" s="1070"/>
      <c r="CP122" s="1078" t="s">
        <v>405</v>
      </c>
      <c r="CQ122" s="1079"/>
      <c r="CR122" s="1079"/>
      <c r="CS122" s="1079"/>
      <c r="CT122" s="1079"/>
      <c r="CU122" s="1079"/>
      <c r="CV122" s="1079"/>
      <c r="CW122" s="1079"/>
      <c r="CX122" s="1079"/>
      <c r="CY122" s="1079"/>
      <c r="CZ122" s="1079"/>
      <c r="DA122" s="1079"/>
      <c r="DB122" s="1079"/>
      <c r="DC122" s="1079"/>
      <c r="DD122" s="1079"/>
      <c r="DE122" s="1079"/>
      <c r="DF122" s="1080"/>
      <c r="DG122" s="977" t="s">
        <v>130</v>
      </c>
      <c r="DH122" s="978"/>
      <c r="DI122" s="978"/>
      <c r="DJ122" s="978"/>
      <c r="DK122" s="978"/>
      <c r="DL122" s="978" t="s">
        <v>130</v>
      </c>
      <c r="DM122" s="978"/>
      <c r="DN122" s="978"/>
      <c r="DO122" s="978"/>
      <c r="DP122" s="978"/>
      <c r="DQ122" s="978" t="s">
        <v>130</v>
      </c>
      <c r="DR122" s="978"/>
      <c r="DS122" s="978"/>
      <c r="DT122" s="978"/>
      <c r="DU122" s="978"/>
      <c r="DV122" s="979" t="s">
        <v>130</v>
      </c>
      <c r="DW122" s="979"/>
      <c r="DX122" s="979"/>
      <c r="DY122" s="979"/>
      <c r="DZ122" s="980"/>
    </row>
    <row r="123" spans="1:130" s="248" customFormat="1" ht="26.25" customHeight="1" x14ac:dyDescent="0.15">
      <c r="A123" s="1117"/>
      <c r="B123" s="1004"/>
      <c r="C123" s="974" t="s">
        <v>458</v>
      </c>
      <c r="D123" s="975"/>
      <c r="E123" s="975"/>
      <c r="F123" s="975"/>
      <c r="G123" s="975"/>
      <c r="H123" s="975"/>
      <c r="I123" s="975"/>
      <c r="J123" s="975"/>
      <c r="K123" s="975"/>
      <c r="L123" s="975"/>
      <c r="M123" s="975"/>
      <c r="N123" s="975"/>
      <c r="O123" s="975"/>
      <c r="P123" s="975"/>
      <c r="Q123" s="975"/>
      <c r="R123" s="975"/>
      <c r="S123" s="975"/>
      <c r="T123" s="975"/>
      <c r="U123" s="975"/>
      <c r="V123" s="975"/>
      <c r="W123" s="975"/>
      <c r="X123" s="975"/>
      <c r="Y123" s="975"/>
      <c r="Z123" s="976"/>
      <c r="AA123" s="1016" t="s">
        <v>130</v>
      </c>
      <c r="AB123" s="1017"/>
      <c r="AC123" s="1017"/>
      <c r="AD123" s="1017"/>
      <c r="AE123" s="1018"/>
      <c r="AF123" s="1019" t="s">
        <v>130</v>
      </c>
      <c r="AG123" s="1017"/>
      <c r="AH123" s="1017"/>
      <c r="AI123" s="1017"/>
      <c r="AJ123" s="1018"/>
      <c r="AK123" s="1019" t="s">
        <v>130</v>
      </c>
      <c r="AL123" s="1017"/>
      <c r="AM123" s="1017"/>
      <c r="AN123" s="1017"/>
      <c r="AO123" s="1018"/>
      <c r="AP123" s="1020" t="s">
        <v>130</v>
      </c>
      <c r="AQ123" s="1021"/>
      <c r="AR123" s="1021"/>
      <c r="AS123" s="1021"/>
      <c r="AT123" s="1022"/>
      <c r="AU123" s="1053"/>
      <c r="AV123" s="1054"/>
      <c r="AW123" s="1054"/>
      <c r="AX123" s="1054"/>
      <c r="AY123" s="1054"/>
      <c r="AZ123" s="279" t="s">
        <v>187</v>
      </c>
      <c r="BA123" s="279"/>
      <c r="BB123" s="279"/>
      <c r="BC123" s="279"/>
      <c r="BD123" s="279"/>
      <c r="BE123" s="279"/>
      <c r="BF123" s="279"/>
      <c r="BG123" s="279"/>
      <c r="BH123" s="279"/>
      <c r="BI123" s="279"/>
      <c r="BJ123" s="279"/>
      <c r="BK123" s="279"/>
      <c r="BL123" s="279"/>
      <c r="BM123" s="279"/>
      <c r="BN123" s="279"/>
      <c r="BO123" s="1033" t="s">
        <v>474</v>
      </c>
      <c r="BP123" s="1064"/>
      <c r="BQ123" s="1123">
        <v>8063141</v>
      </c>
      <c r="BR123" s="1124"/>
      <c r="BS123" s="1124"/>
      <c r="BT123" s="1124"/>
      <c r="BU123" s="1124"/>
      <c r="BV123" s="1124">
        <v>7618796</v>
      </c>
      <c r="BW123" s="1124"/>
      <c r="BX123" s="1124"/>
      <c r="BY123" s="1124"/>
      <c r="BZ123" s="1124"/>
      <c r="CA123" s="1124">
        <v>8452955</v>
      </c>
      <c r="CB123" s="1124"/>
      <c r="CC123" s="1124"/>
      <c r="CD123" s="1124"/>
      <c r="CE123" s="1124"/>
      <c r="CF123" s="1057"/>
      <c r="CG123" s="1058"/>
      <c r="CH123" s="1058"/>
      <c r="CI123" s="1058"/>
      <c r="CJ123" s="1059"/>
      <c r="CK123" s="1068"/>
      <c r="CL123" s="1069"/>
      <c r="CM123" s="1069"/>
      <c r="CN123" s="1069"/>
      <c r="CO123" s="1070"/>
      <c r="CP123" s="1078" t="s">
        <v>475</v>
      </c>
      <c r="CQ123" s="1079"/>
      <c r="CR123" s="1079"/>
      <c r="CS123" s="1079"/>
      <c r="CT123" s="1079"/>
      <c r="CU123" s="1079"/>
      <c r="CV123" s="1079"/>
      <c r="CW123" s="1079"/>
      <c r="CX123" s="1079"/>
      <c r="CY123" s="1079"/>
      <c r="CZ123" s="1079"/>
      <c r="DA123" s="1079"/>
      <c r="DB123" s="1079"/>
      <c r="DC123" s="1079"/>
      <c r="DD123" s="1079"/>
      <c r="DE123" s="1079"/>
      <c r="DF123" s="1080"/>
      <c r="DG123" s="1016" t="s">
        <v>130</v>
      </c>
      <c r="DH123" s="1017"/>
      <c r="DI123" s="1017"/>
      <c r="DJ123" s="1017"/>
      <c r="DK123" s="1018"/>
      <c r="DL123" s="1019" t="s">
        <v>440</v>
      </c>
      <c r="DM123" s="1017"/>
      <c r="DN123" s="1017"/>
      <c r="DO123" s="1017"/>
      <c r="DP123" s="1018"/>
      <c r="DQ123" s="1019" t="s">
        <v>440</v>
      </c>
      <c r="DR123" s="1017"/>
      <c r="DS123" s="1017"/>
      <c r="DT123" s="1017"/>
      <c r="DU123" s="1018"/>
      <c r="DV123" s="1020" t="s">
        <v>130</v>
      </c>
      <c r="DW123" s="1021"/>
      <c r="DX123" s="1021"/>
      <c r="DY123" s="1021"/>
      <c r="DZ123" s="1022"/>
    </row>
    <row r="124" spans="1:130" s="248" customFormat="1" ht="26.25" customHeight="1" thickBot="1" x14ac:dyDescent="0.2">
      <c r="A124" s="1117"/>
      <c r="B124" s="1004"/>
      <c r="C124" s="974" t="s">
        <v>461</v>
      </c>
      <c r="D124" s="975"/>
      <c r="E124" s="975"/>
      <c r="F124" s="975"/>
      <c r="G124" s="975"/>
      <c r="H124" s="975"/>
      <c r="I124" s="975"/>
      <c r="J124" s="975"/>
      <c r="K124" s="975"/>
      <c r="L124" s="975"/>
      <c r="M124" s="975"/>
      <c r="N124" s="975"/>
      <c r="O124" s="975"/>
      <c r="P124" s="975"/>
      <c r="Q124" s="975"/>
      <c r="R124" s="975"/>
      <c r="S124" s="975"/>
      <c r="T124" s="975"/>
      <c r="U124" s="975"/>
      <c r="V124" s="975"/>
      <c r="W124" s="975"/>
      <c r="X124" s="975"/>
      <c r="Y124" s="975"/>
      <c r="Z124" s="976"/>
      <c r="AA124" s="1016" t="s">
        <v>130</v>
      </c>
      <c r="AB124" s="1017"/>
      <c r="AC124" s="1017"/>
      <c r="AD124" s="1017"/>
      <c r="AE124" s="1018"/>
      <c r="AF124" s="1019" t="s">
        <v>130</v>
      </c>
      <c r="AG124" s="1017"/>
      <c r="AH124" s="1017"/>
      <c r="AI124" s="1017"/>
      <c r="AJ124" s="1018"/>
      <c r="AK124" s="1019" t="s">
        <v>130</v>
      </c>
      <c r="AL124" s="1017"/>
      <c r="AM124" s="1017"/>
      <c r="AN124" s="1017"/>
      <c r="AO124" s="1018"/>
      <c r="AP124" s="1020" t="s">
        <v>130</v>
      </c>
      <c r="AQ124" s="1021"/>
      <c r="AR124" s="1021"/>
      <c r="AS124" s="1021"/>
      <c r="AT124" s="1022"/>
      <c r="AU124" s="1119" t="s">
        <v>476</v>
      </c>
      <c r="AV124" s="1120"/>
      <c r="AW124" s="1120"/>
      <c r="AX124" s="1120"/>
      <c r="AY124" s="1120"/>
      <c r="AZ124" s="1120"/>
      <c r="BA124" s="1120"/>
      <c r="BB124" s="1120"/>
      <c r="BC124" s="1120"/>
      <c r="BD124" s="1120"/>
      <c r="BE124" s="1120"/>
      <c r="BF124" s="1120"/>
      <c r="BG124" s="1120"/>
      <c r="BH124" s="1120"/>
      <c r="BI124" s="1120"/>
      <c r="BJ124" s="1120"/>
      <c r="BK124" s="1120"/>
      <c r="BL124" s="1120"/>
      <c r="BM124" s="1120"/>
      <c r="BN124" s="1120"/>
      <c r="BO124" s="1120"/>
      <c r="BP124" s="1121"/>
      <c r="BQ124" s="1122" t="s">
        <v>440</v>
      </c>
      <c r="BR124" s="1086"/>
      <c r="BS124" s="1086"/>
      <c r="BT124" s="1086"/>
      <c r="BU124" s="1086"/>
      <c r="BV124" s="1086" t="s">
        <v>440</v>
      </c>
      <c r="BW124" s="1086"/>
      <c r="BX124" s="1086"/>
      <c r="BY124" s="1086"/>
      <c r="BZ124" s="1086"/>
      <c r="CA124" s="1086" t="s">
        <v>130</v>
      </c>
      <c r="CB124" s="1086"/>
      <c r="CC124" s="1086"/>
      <c r="CD124" s="1086"/>
      <c r="CE124" s="1086"/>
      <c r="CF124" s="1087"/>
      <c r="CG124" s="1088"/>
      <c r="CH124" s="1088"/>
      <c r="CI124" s="1088"/>
      <c r="CJ124" s="1089"/>
      <c r="CK124" s="1071"/>
      <c r="CL124" s="1071"/>
      <c r="CM124" s="1071"/>
      <c r="CN124" s="1071"/>
      <c r="CO124" s="1072"/>
      <c r="CP124" s="1078" t="s">
        <v>477</v>
      </c>
      <c r="CQ124" s="1079"/>
      <c r="CR124" s="1079"/>
      <c r="CS124" s="1079"/>
      <c r="CT124" s="1079"/>
      <c r="CU124" s="1079"/>
      <c r="CV124" s="1079"/>
      <c r="CW124" s="1079"/>
      <c r="CX124" s="1079"/>
      <c r="CY124" s="1079"/>
      <c r="CZ124" s="1079"/>
      <c r="DA124" s="1079"/>
      <c r="DB124" s="1079"/>
      <c r="DC124" s="1079"/>
      <c r="DD124" s="1079"/>
      <c r="DE124" s="1079"/>
      <c r="DF124" s="1080"/>
      <c r="DG124" s="1063">
        <v>376320</v>
      </c>
      <c r="DH124" s="1042"/>
      <c r="DI124" s="1042"/>
      <c r="DJ124" s="1042"/>
      <c r="DK124" s="1043"/>
      <c r="DL124" s="1041">
        <v>376320</v>
      </c>
      <c r="DM124" s="1042"/>
      <c r="DN124" s="1042"/>
      <c r="DO124" s="1042"/>
      <c r="DP124" s="1043"/>
      <c r="DQ124" s="1041" t="s">
        <v>440</v>
      </c>
      <c r="DR124" s="1042"/>
      <c r="DS124" s="1042"/>
      <c r="DT124" s="1042"/>
      <c r="DU124" s="1043"/>
      <c r="DV124" s="1044" t="s">
        <v>440</v>
      </c>
      <c r="DW124" s="1045"/>
      <c r="DX124" s="1045"/>
      <c r="DY124" s="1045"/>
      <c r="DZ124" s="1046"/>
    </row>
    <row r="125" spans="1:130" s="248" customFormat="1" ht="26.25" customHeight="1" x14ac:dyDescent="0.15">
      <c r="A125" s="1117"/>
      <c r="B125" s="1004"/>
      <c r="C125" s="974" t="s">
        <v>463</v>
      </c>
      <c r="D125" s="975"/>
      <c r="E125" s="975"/>
      <c r="F125" s="975"/>
      <c r="G125" s="975"/>
      <c r="H125" s="975"/>
      <c r="I125" s="975"/>
      <c r="J125" s="975"/>
      <c r="K125" s="975"/>
      <c r="L125" s="975"/>
      <c r="M125" s="975"/>
      <c r="N125" s="975"/>
      <c r="O125" s="975"/>
      <c r="P125" s="975"/>
      <c r="Q125" s="975"/>
      <c r="R125" s="975"/>
      <c r="S125" s="975"/>
      <c r="T125" s="975"/>
      <c r="U125" s="975"/>
      <c r="V125" s="975"/>
      <c r="W125" s="975"/>
      <c r="X125" s="975"/>
      <c r="Y125" s="975"/>
      <c r="Z125" s="976"/>
      <c r="AA125" s="1016" t="s">
        <v>130</v>
      </c>
      <c r="AB125" s="1017"/>
      <c r="AC125" s="1017"/>
      <c r="AD125" s="1017"/>
      <c r="AE125" s="1018"/>
      <c r="AF125" s="1019" t="s">
        <v>440</v>
      </c>
      <c r="AG125" s="1017"/>
      <c r="AH125" s="1017"/>
      <c r="AI125" s="1017"/>
      <c r="AJ125" s="1018"/>
      <c r="AK125" s="1019" t="s">
        <v>130</v>
      </c>
      <c r="AL125" s="1017"/>
      <c r="AM125" s="1017"/>
      <c r="AN125" s="1017"/>
      <c r="AO125" s="1018"/>
      <c r="AP125" s="1020" t="s">
        <v>440</v>
      </c>
      <c r="AQ125" s="1021"/>
      <c r="AR125" s="1021"/>
      <c r="AS125" s="1021"/>
      <c r="AT125" s="1022"/>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1" t="s">
        <v>478</v>
      </c>
      <c r="CL125" s="1066"/>
      <c r="CM125" s="1066"/>
      <c r="CN125" s="1066"/>
      <c r="CO125" s="1067"/>
      <c r="CP125" s="998" t="s">
        <v>479</v>
      </c>
      <c r="CQ125" s="947"/>
      <c r="CR125" s="947"/>
      <c r="CS125" s="947"/>
      <c r="CT125" s="947"/>
      <c r="CU125" s="947"/>
      <c r="CV125" s="947"/>
      <c r="CW125" s="947"/>
      <c r="CX125" s="947"/>
      <c r="CY125" s="947"/>
      <c r="CZ125" s="947"/>
      <c r="DA125" s="947"/>
      <c r="DB125" s="947"/>
      <c r="DC125" s="947"/>
      <c r="DD125" s="947"/>
      <c r="DE125" s="947"/>
      <c r="DF125" s="948"/>
      <c r="DG125" s="984" t="s">
        <v>440</v>
      </c>
      <c r="DH125" s="985"/>
      <c r="DI125" s="985"/>
      <c r="DJ125" s="985"/>
      <c r="DK125" s="985"/>
      <c r="DL125" s="985" t="s">
        <v>440</v>
      </c>
      <c r="DM125" s="985"/>
      <c r="DN125" s="985"/>
      <c r="DO125" s="985"/>
      <c r="DP125" s="985"/>
      <c r="DQ125" s="985" t="s">
        <v>440</v>
      </c>
      <c r="DR125" s="985"/>
      <c r="DS125" s="985"/>
      <c r="DT125" s="985"/>
      <c r="DU125" s="985"/>
      <c r="DV125" s="986" t="s">
        <v>130</v>
      </c>
      <c r="DW125" s="986"/>
      <c r="DX125" s="986"/>
      <c r="DY125" s="986"/>
      <c r="DZ125" s="987"/>
    </row>
    <row r="126" spans="1:130" s="248" customFormat="1" ht="26.25" customHeight="1" thickBot="1" x14ac:dyDescent="0.2">
      <c r="A126" s="1117"/>
      <c r="B126" s="1004"/>
      <c r="C126" s="974" t="s">
        <v>465</v>
      </c>
      <c r="D126" s="975"/>
      <c r="E126" s="975"/>
      <c r="F126" s="975"/>
      <c r="G126" s="975"/>
      <c r="H126" s="975"/>
      <c r="I126" s="975"/>
      <c r="J126" s="975"/>
      <c r="K126" s="975"/>
      <c r="L126" s="975"/>
      <c r="M126" s="975"/>
      <c r="N126" s="975"/>
      <c r="O126" s="975"/>
      <c r="P126" s="975"/>
      <c r="Q126" s="975"/>
      <c r="R126" s="975"/>
      <c r="S126" s="975"/>
      <c r="T126" s="975"/>
      <c r="U126" s="975"/>
      <c r="V126" s="975"/>
      <c r="W126" s="975"/>
      <c r="X126" s="975"/>
      <c r="Y126" s="975"/>
      <c r="Z126" s="976"/>
      <c r="AA126" s="1016" t="s">
        <v>130</v>
      </c>
      <c r="AB126" s="1017"/>
      <c r="AC126" s="1017"/>
      <c r="AD126" s="1017"/>
      <c r="AE126" s="1018"/>
      <c r="AF126" s="1019">
        <v>11618</v>
      </c>
      <c r="AG126" s="1017"/>
      <c r="AH126" s="1017"/>
      <c r="AI126" s="1017"/>
      <c r="AJ126" s="1018"/>
      <c r="AK126" s="1019">
        <v>24791</v>
      </c>
      <c r="AL126" s="1017"/>
      <c r="AM126" s="1017"/>
      <c r="AN126" s="1017"/>
      <c r="AO126" s="1018"/>
      <c r="AP126" s="1020">
        <v>0.5</v>
      </c>
      <c r="AQ126" s="1021"/>
      <c r="AR126" s="1021"/>
      <c r="AS126" s="1021"/>
      <c r="AT126" s="1022"/>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2"/>
      <c r="CL126" s="1069"/>
      <c r="CM126" s="1069"/>
      <c r="CN126" s="1069"/>
      <c r="CO126" s="1070"/>
      <c r="CP126" s="1007" t="s">
        <v>480</v>
      </c>
      <c r="CQ126" s="1008"/>
      <c r="CR126" s="1008"/>
      <c r="CS126" s="1008"/>
      <c r="CT126" s="1008"/>
      <c r="CU126" s="1008"/>
      <c r="CV126" s="1008"/>
      <c r="CW126" s="1008"/>
      <c r="CX126" s="1008"/>
      <c r="CY126" s="1008"/>
      <c r="CZ126" s="1008"/>
      <c r="DA126" s="1008"/>
      <c r="DB126" s="1008"/>
      <c r="DC126" s="1008"/>
      <c r="DD126" s="1008"/>
      <c r="DE126" s="1008"/>
      <c r="DF126" s="1009"/>
      <c r="DG126" s="977" t="s">
        <v>440</v>
      </c>
      <c r="DH126" s="978"/>
      <c r="DI126" s="978"/>
      <c r="DJ126" s="978"/>
      <c r="DK126" s="978"/>
      <c r="DL126" s="978" t="s">
        <v>440</v>
      </c>
      <c r="DM126" s="978"/>
      <c r="DN126" s="978"/>
      <c r="DO126" s="978"/>
      <c r="DP126" s="978"/>
      <c r="DQ126" s="978" t="s">
        <v>130</v>
      </c>
      <c r="DR126" s="978"/>
      <c r="DS126" s="978"/>
      <c r="DT126" s="978"/>
      <c r="DU126" s="978"/>
      <c r="DV126" s="979" t="s">
        <v>130</v>
      </c>
      <c r="DW126" s="979"/>
      <c r="DX126" s="979"/>
      <c r="DY126" s="979"/>
      <c r="DZ126" s="980"/>
    </row>
    <row r="127" spans="1:130" s="248" customFormat="1" ht="26.25" customHeight="1" x14ac:dyDescent="0.15">
      <c r="A127" s="1118"/>
      <c r="B127" s="1006"/>
      <c r="C127" s="1060" t="s">
        <v>481</v>
      </c>
      <c r="D127" s="1061"/>
      <c r="E127" s="1061"/>
      <c r="F127" s="1061"/>
      <c r="G127" s="1061"/>
      <c r="H127" s="1061"/>
      <c r="I127" s="1061"/>
      <c r="J127" s="1061"/>
      <c r="K127" s="1061"/>
      <c r="L127" s="1061"/>
      <c r="M127" s="1061"/>
      <c r="N127" s="1061"/>
      <c r="O127" s="1061"/>
      <c r="P127" s="1061"/>
      <c r="Q127" s="1061"/>
      <c r="R127" s="1061"/>
      <c r="S127" s="1061"/>
      <c r="T127" s="1061"/>
      <c r="U127" s="1061"/>
      <c r="V127" s="1061"/>
      <c r="W127" s="1061"/>
      <c r="X127" s="1061"/>
      <c r="Y127" s="1061"/>
      <c r="Z127" s="1062"/>
      <c r="AA127" s="1016">
        <v>3164</v>
      </c>
      <c r="AB127" s="1017"/>
      <c r="AC127" s="1017"/>
      <c r="AD127" s="1017"/>
      <c r="AE127" s="1018"/>
      <c r="AF127" s="1019">
        <v>1120</v>
      </c>
      <c r="AG127" s="1017"/>
      <c r="AH127" s="1017"/>
      <c r="AI127" s="1017"/>
      <c r="AJ127" s="1018"/>
      <c r="AK127" s="1019">
        <v>2617</v>
      </c>
      <c r="AL127" s="1017"/>
      <c r="AM127" s="1017"/>
      <c r="AN127" s="1017"/>
      <c r="AO127" s="1018"/>
      <c r="AP127" s="1020">
        <v>0.1</v>
      </c>
      <c r="AQ127" s="1021"/>
      <c r="AR127" s="1021"/>
      <c r="AS127" s="1021"/>
      <c r="AT127" s="1022"/>
      <c r="AU127" s="284"/>
      <c r="AV127" s="284"/>
      <c r="AW127" s="284"/>
      <c r="AX127" s="1090" t="s">
        <v>482</v>
      </c>
      <c r="AY127" s="1091"/>
      <c r="AZ127" s="1091"/>
      <c r="BA127" s="1091"/>
      <c r="BB127" s="1091"/>
      <c r="BC127" s="1091"/>
      <c r="BD127" s="1091"/>
      <c r="BE127" s="1092"/>
      <c r="BF127" s="1093" t="s">
        <v>483</v>
      </c>
      <c r="BG127" s="1091"/>
      <c r="BH127" s="1091"/>
      <c r="BI127" s="1091"/>
      <c r="BJ127" s="1091"/>
      <c r="BK127" s="1091"/>
      <c r="BL127" s="1092"/>
      <c r="BM127" s="1093" t="s">
        <v>484</v>
      </c>
      <c r="BN127" s="1091"/>
      <c r="BO127" s="1091"/>
      <c r="BP127" s="1091"/>
      <c r="BQ127" s="1091"/>
      <c r="BR127" s="1091"/>
      <c r="BS127" s="1092"/>
      <c r="BT127" s="1093" t="s">
        <v>485</v>
      </c>
      <c r="BU127" s="1091"/>
      <c r="BV127" s="1091"/>
      <c r="BW127" s="1091"/>
      <c r="BX127" s="1091"/>
      <c r="BY127" s="1091"/>
      <c r="BZ127" s="1115"/>
      <c r="CA127" s="284"/>
      <c r="CB127" s="284"/>
      <c r="CC127" s="284"/>
      <c r="CD127" s="285"/>
      <c r="CE127" s="285"/>
      <c r="CF127" s="285"/>
      <c r="CG127" s="282"/>
      <c r="CH127" s="282"/>
      <c r="CI127" s="282"/>
      <c r="CJ127" s="283"/>
      <c r="CK127" s="1082"/>
      <c r="CL127" s="1069"/>
      <c r="CM127" s="1069"/>
      <c r="CN127" s="1069"/>
      <c r="CO127" s="1070"/>
      <c r="CP127" s="1007" t="s">
        <v>486</v>
      </c>
      <c r="CQ127" s="1008"/>
      <c r="CR127" s="1008"/>
      <c r="CS127" s="1008"/>
      <c r="CT127" s="1008"/>
      <c r="CU127" s="1008"/>
      <c r="CV127" s="1008"/>
      <c r="CW127" s="1008"/>
      <c r="CX127" s="1008"/>
      <c r="CY127" s="1008"/>
      <c r="CZ127" s="1008"/>
      <c r="DA127" s="1008"/>
      <c r="DB127" s="1008"/>
      <c r="DC127" s="1008"/>
      <c r="DD127" s="1008"/>
      <c r="DE127" s="1008"/>
      <c r="DF127" s="1009"/>
      <c r="DG127" s="977" t="s">
        <v>440</v>
      </c>
      <c r="DH127" s="978"/>
      <c r="DI127" s="978"/>
      <c r="DJ127" s="978"/>
      <c r="DK127" s="978"/>
      <c r="DL127" s="978" t="s">
        <v>440</v>
      </c>
      <c r="DM127" s="978"/>
      <c r="DN127" s="978"/>
      <c r="DO127" s="978"/>
      <c r="DP127" s="978"/>
      <c r="DQ127" s="978" t="s">
        <v>440</v>
      </c>
      <c r="DR127" s="978"/>
      <c r="DS127" s="978"/>
      <c r="DT127" s="978"/>
      <c r="DU127" s="978"/>
      <c r="DV127" s="979" t="s">
        <v>440</v>
      </c>
      <c r="DW127" s="979"/>
      <c r="DX127" s="979"/>
      <c r="DY127" s="979"/>
      <c r="DZ127" s="980"/>
    </row>
    <row r="128" spans="1:130" s="248" customFormat="1" ht="26.25" customHeight="1" thickBot="1" x14ac:dyDescent="0.2">
      <c r="A128" s="1101" t="s">
        <v>487</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488</v>
      </c>
      <c r="X128" s="1103"/>
      <c r="Y128" s="1103"/>
      <c r="Z128" s="1104"/>
      <c r="AA128" s="1105">
        <v>87978</v>
      </c>
      <c r="AB128" s="1106"/>
      <c r="AC128" s="1106"/>
      <c r="AD128" s="1106"/>
      <c r="AE128" s="1107"/>
      <c r="AF128" s="1108">
        <v>87291</v>
      </c>
      <c r="AG128" s="1106"/>
      <c r="AH128" s="1106"/>
      <c r="AI128" s="1106"/>
      <c r="AJ128" s="1107"/>
      <c r="AK128" s="1108">
        <v>89746</v>
      </c>
      <c r="AL128" s="1106"/>
      <c r="AM128" s="1106"/>
      <c r="AN128" s="1106"/>
      <c r="AO128" s="1107"/>
      <c r="AP128" s="1109"/>
      <c r="AQ128" s="1110"/>
      <c r="AR128" s="1110"/>
      <c r="AS128" s="1110"/>
      <c r="AT128" s="1111"/>
      <c r="AU128" s="284"/>
      <c r="AV128" s="284"/>
      <c r="AW128" s="284"/>
      <c r="AX128" s="946" t="s">
        <v>489</v>
      </c>
      <c r="AY128" s="947"/>
      <c r="AZ128" s="947"/>
      <c r="BA128" s="947"/>
      <c r="BB128" s="947"/>
      <c r="BC128" s="947"/>
      <c r="BD128" s="947"/>
      <c r="BE128" s="948"/>
      <c r="BF128" s="1112" t="s">
        <v>440</v>
      </c>
      <c r="BG128" s="1113"/>
      <c r="BH128" s="1113"/>
      <c r="BI128" s="1113"/>
      <c r="BJ128" s="1113"/>
      <c r="BK128" s="1113"/>
      <c r="BL128" s="1114"/>
      <c r="BM128" s="1112">
        <v>14.81</v>
      </c>
      <c r="BN128" s="1113"/>
      <c r="BO128" s="1113"/>
      <c r="BP128" s="1113"/>
      <c r="BQ128" s="1113"/>
      <c r="BR128" s="1113"/>
      <c r="BS128" s="1114"/>
      <c r="BT128" s="1112">
        <v>20</v>
      </c>
      <c r="BU128" s="1113"/>
      <c r="BV128" s="1113"/>
      <c r="BW128" s="1113"/>
      <c r="BX128" s="1113"/>
      <c r="BY128" s="1113"/>
      <c r="BZ128" s="1137"/>
      <c r="CA128" s="285"/>
      <c r="CB128" s="285"/>
      <c r="CC128" s="285"/>
      <c r="CD128" s="285"/>
      <c r="CE128" s="285"/>
      <c r="CF128" s="285"/>
      <c r="CG128" s="282"/>
      <c r="CH128" s="282"/>
      <c r="CI128" s="282"/>
      <c r="CJ128" s="283"/>
      <c r="CK128" s="1083"/>
      <c r="CL128" s="1084"/>
      <c r="CM128" s="1084"/>
      <c r="CN128" s="1084"/>
      <c r="CO128" s="1085"/>
      <c r="CP128" s="1094" t="s">
        <v>490</v>
      </c>
      <c r="CQ128" s="1095"/>
      <c r="CR128" s="1095"/>
      <c r="CS128" s="1095"/>
      <c r="CT128" s="1095"/>
      <c r="CU128" s="1095"/>
      <c r="CV128" s="1095"/>
      <c r="CW128" s="1095"/>
      <c r="CX128" s="1095"/>
      <c r="CY128" s="1095"/>
      <c r="CZ128" s="1095"/>
      <c r="DA128" s="1095"/>
      <c r="DB128" s="1095"/>
      <c r="DC128" s="1095"/>
      <c r="DD128" s="1095"/>
      <c r="DE128" s="1095"/>
      <c r="DF128" s="1096"/>
      <c r="DG128" s="1097" t="s">
        <v>440</v>
      </c>
      <c r="DH128" s="1098"/>
      <c r="DI128" s="1098"/>
      <c r="DJ128" s="1098"/>
      <c r="DK128" s="1098"/>
      <c r="DL128" s="1098" t="s">
        <v>130</v>
      </c>
      <c r="DM128" s="1098"/>
      <c r="DN128" s="1098"/>
      <c r="DO128" s="1098"/>
      <c r="DP128" s="1098"/>
      <c r="DQ128" s="1098" t="s">
        <v>130</v>
      </c>
      <c r="DR128" s="1098"/>
      <c r="DS128" s="1098"/>
      <c r="DT128" s="1098"/>
      <c r="DU128" s="1098"/>
      <c r="DV128" s="1099" t="s">
        <v>440</v>
      </c>
      <c r="DW128" s="1099"/>
      <c r="DX128" s="1099"/>
      <c r="DY128" s="1099"/>
      <c r="DZ128" s="1100"/>
    </row>
    <row r="129" spans="1:131" s="248" customFormat="1" ht="26.25" customHeight="1" x14ac:dyDescent="0.15">
      <c r="A129" s="988" t="s">
        <v>107</v>
      </c>
      <c r="B129" s="989"/>
      <c r="C129" s="989"/>
      <c r="D129" s="989"/>
      <c r="E129" s="989"/>
      <c r="F129" s="989"/>
      <c r="G129" s="989"/>
      <c r="H129" s="989"/>
      <c r="I129" s="989"/>
      <c r="J129" s="989"/>
      <c r="K129" s="989"/>
      <c r="L129" s="989"/>
      <c r="M129" s="989"/>
      <c r="N129" s="989"/>
      <c r="O129" s="989"/>
      <c r="P129" s="989"/>
      <c r="Q129" s="989"/>
      <c r="R129" s="989"/>
      <c r="S129" s="989"/>
      <c r="T129" s="989"/>
      <c r="U129" s="989"/>
      <c r="V129" s="989"/>
      <c r="W129" s="1131" t="s">
        <v>491</v>
      </c>
      <c r="X129" s="1132"/>
      <c r="Y129" s="1132"/>
      <c r="Z129" s="1133"/>
      <c r="AA129" s="1016">
        <v>5036181</v>
      </c>
      <c r="AB129" s="1017"/>
      <c r="AC129" s="1017"/>
      <c r="AD129" s="1017"/>
      <c r="AE129" s="1018"/>
      <c r="AF129" s="1019">
        <v>5107156</v>
      </c>
      <c r="AG129" s="1017"/>
      <c r="AH129" s="1017"/>
      <c r="AI129" s="1017"/>
      <c r="AJ129" s="1018"/>
      <c r="AK129" s="1019">
        <v>5305422</v>
      </c>
      <c r="AL129" s="1017"/>
      <c r="AM129" s="1017"/>
      <c r="AN129" s="1017"/>
      <c r="AO129" s="1018"/>
      <c r="AP129" s="1134"/>
      <c r="AQ129" s="1135"/>
      <c r="AR129" s="1135"/>
      <c r="AS129" s="1135"/>
      <c r="AT129" s="1136"/>
      <c r="AU129" s="286"/>
      <c r="AV129" s="286"/>
      <c r="AW129" s="286"/>
      <c r="AX129" s="1125" t="s">
        <v>492</v>
      </c>
      <c r="AY129" s="1008"/>
      <c r="AZ129" s="1008"/>
      <c r="BA129" s="1008"/>
      <c r="BB129" s="1008"/>
      <c r="BC129" s="1008"/>
      <c r="BD129" s="1008"/>
      <c r="BE129" s="1009"/>
      <c r="BF129" s="1126" t="s">
        <v>130</v>
      </c>
      <c r="BG129" s="1127"/>
      <c r="BH129" s="1127"/>
      <c r="BI129" s="1127"/>
      <c r="BJ129" s="1127"/>
      <c r="BK129" s="1127"/>
      <c r="BL129" s="1128"/>
      <c r="BM129" s="1126">
        <v>19.809999999999999</v>
      </c>
      <c r="BN129" s="1127"/>
      <c r="BO129" s="1127"/>
      <c r="BP129" s="1127"/>
      <c r="BQ129" s="1127"/>
      <c r="BR129" s="1127"/>
      <c r="BS129" s="1128"/>
      <c r="BT129" s="1126">
        <v>30</v>
      </c>
      <c r="BU129" s="1129"/>
      <c r="BV129" s="1129"/>
      <c r="BW129" s="1129"/>
      <c r="BX129" s="1129"/>
      <c r="BY129" s="1129"/>
      <c r="BZ129" s="1130"/>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988" t="s">
        <v>493</v>
      </c>
      <c r="B130" s="989"/>
      <c r="C130" s="989"/>
      <c r="D130" s="989"/>
      <c r="E130" s="989"/>
      <c r="F130" s="989"/>
      <c r="G130" s="989"/>
      <c r="H130" s="989"/>
      <c r="I130" s="989"/>
      <c r="J130" s="989"/>
      <c r="K130" s="989"/>
      <c r="L130" s="989"/>
      <c r="M130" s="989"/>
      <c r="N130" s="989"/>
      <c r="O130" s="989"/>
      <c r="P130" s="989"/>
      <c r="Q130" s="989"/>
      <c r="R130" s="989"/>
      <c r="S130" s="989"/>
      <c r="T130" s="989"/>
      <c r="U130" s="989"/>
      <c r="V130" s="989"/>
      <c r="W130" s="1131" t="s">
        <v>494</v>
      </c>
      <c r="X130" s="1132"/>
      <c r="Y130" s="1132"/>
      <c r="Z130" s="1133"/>
      <c r="AA130" s="1016">
        <v>486465</v>
      </c>
      <c r="AB130" s="1017"/>
      <c r="AC130" s="1017"/>
      <c r="AD130" s="1017"/>
      <c r="AE130" s="1018"/>
      <c r="AF130" s="1019">
        <v>472058</v>
      </c>
      <c r="AG130" s="1017"/>
      <c r="AH130" s="1017"/>
      <c r="AI130" s="1017"/>
      <c r="AJ130" s="1018"/>
      <c r="AK130" s="1019">
        <v>459519</v>
      </c>
      <c r="AL130" s="1017"/>
      <c r="AM130" s="1017"/>
      <c r="AN130" s="1017"/>
      <c r="AO130" s="1018"/>
      <c r="AP130" s="1134"/>
      <c r="AQ130" s="1135"/>
      <c r="AR130" s="1135"/>
      <c r="AS130" s="1135"/>
      <c r="AT130" s="1136"/>
      <c r="AU130" s="286"/>
      <c r="AV130" s="286"/>
      <c r="AW130" s="286"/>
      <c r="AX130" s="1125" t="s">
        <v>495</v>
      </c>
      <c r="AY130" s="1008"/>
      <c r="AZ130" s="1008"/>
      <c r="BA130" s="1008"/>
      <c r="BB130" s="1008"/>
      <c r="BC130" s="1008"/>
      <c r="BD130" s="1008"/>
      <c r="BE130" s="1009"/>
      <c r="BF130" s="1162">
        <v>1.8</v>
      </c>
      <c r="BG130" s="1163"/>
      <c r="BH130" s="1163"/>
      <c r="BI130" s="1163"/>
      <c r="BJ130" s="1163"/>
      <c r="BK130" s="1163"/>
      <c r="BL130" s="1164"/>
      <c r="BM130" s="1162">
        <v>25</v>
      </c>
      <c r="BN130" s="1163"/>
      <c r="BO130" s="1163"/>
      <c r="BP130" s="1163"/>
      <c r="BQ130" s="1163"/>
      <c r="BR130" s="1163"/>
      <c r="BS130" s="1164"/>
      <c r="BT130" s="1162">
        <v>35</v>
      </c>
      <c r="BU130" s="1165"/>
      <c r="BV130" s="1165"/>
      <c r="BW130" s="1165"/>
      <c r="BX130" s="1165"/>
      <c r="BY130" s="1165"/>
      <c r="BZ130" s="1166"/>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167"/>
      <c r="B131" s="1168"/>
      <c r="C131" s="1168"/>
      <c r="D131" s="1168"/>
      <c r="E131" s="1168"/>
      <c r="F131" s="1168"/>
      <c r="G131" s="1168"/>
      <c r="H131" s="1168"/>
      <c r="I131" s="1168"/>
      <c r="J131" s="1168"/>
      <c r="K131" s="1168"/>
      <c r="L131" s="1168"/>
      <c r="M131" s="1168"/>
      <c r="N131" s="1168"/>
      <c r="O131" s="1168"/>
      <c r="P131" s="1168"/>
      <c r="Q131" s="1168"/>
      <c r="R131" s="1168"/>
      <c r="S131" s="1168"/>
      <c r="T131" s="1168"/>
      <c r="U131" s="1168"/>
      <c r="V131" s="1168"/>
      <c r="W131" s="1169" t="s">
        <v>496</v>
      </c>
      <c r="X131" s="1170"/>
      <c r="Y131" s="1170"/>
      <c r="Z131" s="1171"/>
      <c r="AA131" s="1063">
        <v>4549716</v>
      </c>
      <c r="AB131" s="1042"/>
      <c r="AC131" s="1042"/>
      <c r="AD131" s="1042"/>
      <c r="AE131" s="1043"/>
      <c r="AF131" s="1041">
        <v>4635098</v>
      </c>
      <c r="AG131" s="1042"/>
      <c r="AH131" s="1042"/>
      <c r="AI131" s="1042"/>
      <c r="AJ131" s="1043"/>
      <c r="AK131" s="1041">
        <v>4845903</v>
      </c>
      <c r="AL131" s="1042"/>
      <c r="AM131" s="1042"/>
      <c r="AN131" s="1042"/>
      <c r="AO131" s="1043"/>
      <c r="AP131" s="1172"/>
      <c r="AQ131" s="1173"/>
      <c r="AR131" s="1173"/>
      <c r="AS131" s="1173"/>
      <c r="AT131" s="1174"/>
      <c r="AU131" s="286"/>
      <c r="AV131" s="286"/>
      <c r="AW131" s="286"/>
      <c r="AX131" s="1144" t="s">
        <v>497</v>
      </c>
      <c r="AY131" s="1095"/>
      <c r="AZ131" s="1095"/>
      <c r="BA131" s="1095"/>
      <c r="BB131" s="1095"/>
      <c r="BC131" s="1095"/>
      <c r="BD131" s="1095"/>
      <c r="BE131" s="1096"/>
      <c r="BF131" s="1145" t="s">
        <v>498</v>
      </c>
      <c r="BG131" s="1146"/>
      <c r="BH131" s="1146"/>
      <c r="BI131" s="1146"/>
      <c r="BJ131" s="1146"/>
      <c r="BK131" s="1146"/>
      <c r="BL131" s="1147"/>
      <c r="BM131" s="1145">
        <v>350</v>
      </c>
      <c r="BN131" s="1146"/>
      <c r="BO131" s="1146"/>
      <c r="BP131" s="1146"/>
      <c r="BQ131" s="1146"/>
      <c r="BR131" s="1146"/>
      <c r="BS131" s="1147"/>
      <c r="BT131" s="1148"/>
      <c r="BU131" s="1149"/>
      <c r="BV131" s="1149"/>
      <c r="BW131" s="1149"/>
      <c r="BX131" s="1149"/>
      <c r="BY131" s="1149"/>
      <c r="BZ131" s="1150"/>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51" t="s">
        <v>499</v>
      </c>
      <c r="B132" s="1152"/>
      <c r="C132" s="1152"/>
      <c r="D132" s="1152"/>
      <c r="E132" s="1152"/>
      <c r="F132" s="1152"/>
      <c r="G132" s="1152"/>
      <c r="H132" s="1152"/>
      <c r="I132" s="1152"/>
      <c r="J132" s="1152"/>
      <c r="K132" s="1152"/>
      <c r="L132" s="1152"/>
      <c r="M132" s="1152"/>
      <c r="N132" s="1152"/>
      <c r="O132" s="1152"/>
      <c r="P132" s="1152"/>
      <c r="Q132" s="1152"/>
      <c r="R132" s="1152"/>
      <c r="S132" s="1152"/>
      <c r="T132" s="1152"/>
      <c r="U132" s="1152"/>
      <c r="V132" s="1155" t="s">
        <v>500</v>
      </c>
      <c r="W132" s="1155"/>
      <c r="X132" s="1155"/>
      <c r="Y132" s="1155"/>
      <c r="Z132" s="1156"/>
      <c r="AA132" s="1157">
        <v>2.1673660510000001</v>
      </c>
      <c r="AB132" s="1158"/>
      <c r="AC132" s="1158"/>
      <c r="AD132" s="1158"/>
      <c r="AE132" s="1159"/>
      <c r="AF132" s="1160">
        <v>1.729741969</v>
      </c>
      <c r="AG132" s="1158"/>
      <c r="AH132" s="1158"/>
      <c r="AI132" s="1158"/>
      <c r="AJ132" s="1159"/>
      <c r="AK132" s="1160">
        <v>1.53884632</v>
      </c>
      <c r="AL132" s="1158"/>
      <c r="AM132" s="1158"/>
      <c r="AN132" s="1158"/>
      <c r="AO132" s="1159"/>
      <c r="AP132" s="1057"/>
      <c r="AQ132" s="1058"/>
      <c r="AR132" s="1058"/>
      <c r="AS132" s="1058"/>
      <c r="AT132" s="1161"/>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53"/>
      <c r="B133" s="1154"/>
      <c r="C133" s="1154"/>
      <c r="D133" s="1154"/>
      <c r="E133" s="1154"/>
      <c r="F133" s="1154"/>
      <c r="G133" s="1154"/>
      <c r="H133" s="1154"/>
      <c r="I133" s="1154"/>
      <c r="J133" s="1154"/>
      <c r="K133" s="1154"/>
      <c r="L133" s="1154"/>
      <c r="M133" s="1154"/>
      <c r="N133" s="1154"/>
      <c r="O133" s="1154"/>
      <c r="P133" s="1154"/>
      <c r="Q133" s="1154"/>
      <c r="R133" s="1154"/>
      <c r="S133" s="1154"/>
      <c r="T133" s="1154"/>
      <c r="U133" s="1154"/>
      <c r="V133" s="1138" t="s">
        <v>501</v>
      </c>
      <c r="W133" s="1138"/>
      <c r="X133" s="1138"/>
      <c r="Y133" s="1138"/>
      <c r="Z133" s="1139"/>
      <c r="AA133" s="1140">
        <v>2.2000000000000002</v>
      </c>
      <c r="AB133" s="1141"/>
      <c r="AC133" s="1141"/>
      <c r="AD133" s="1141"/>
      <c r="AE133" s="1142"/>
      <c r="AF133" s="1140">
        <v>2.1</v>
      </c>
      <c r="AG133" s="1141"/>
      <c r="AH133" s="1141"/>
      <c r="AI133" s="1141"/>
      <c r="AJ133" s="1142"/>
      <c r="AK133" s="1140">
        <v>1.8</v>
      </c>
      <c r="AL133" s="1141"/>
      <c r="AM133" s="1141"/>
      <c r="AN133" s="1141"/>
      <c r="AO133" s="1142"/>
      <c r="AP133" s="1087"/>
      <c r="AQ133" s="1088"/>
      <c r="AR133" s="1088"/>
      <c r="AS133" s="1088"/>
      <c r="AT133" s="1143"/>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SJe6/9YIJR9W8lxfaH95FtJl8UrmHIaWPTHQTiBaIXchRckZld07eGM6wRyuycyKesqZF7x9TMal30cpXZc41A==" saltValue="+7Q4JfFrCMJixPkpfwXDu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topLeftCell="V7" zoomScale="85" zoomScaleNormal="85" zoomScaleSheetLayoutView="70" zoomScalePageLayoutView="80" workbookViewId="0">
      <selection activeCell="CQ51" sqref="CQ51"/>
    </sheetView>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502</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H0r7qHZ/QvUVsrZPEovBuXAcXKNN6x3b4O7nyDl/yc+ihXIzMBux3t5fsy8KTBMJKLEKPkC3nc4adl1Q0W8/uw==" saltValue="o1RfT5WBomuRbW5T6y5wNQ=="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43" zoomScale="70" zoomScaleNormal="7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dUgSQ58lw8GdVuGJxoB29M+WxwEkvCSXUyGQmLPRflkUK4GzPGZPC0xvwVshr0p+TCYIhSUaUDjWKIob/bJF/w==" saltValue="5qy3vdDGg/MN5YiF9SXL5w==" spinCount="100000" sheet="1" objects="1" scenarios="1"/>
  <dataConsolidate/>
  <phoneticPr fontId="2"/>
  <printOptions horizontalCentered="1" verticalCentered="1"/>
  <pageMargins left="0" right="0" top="0" bottom="0" header="0" footer="0"/>
  <pageSetup paperSize="8" scale="6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37"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503</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504</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5" t="s">
        <v>505</v>
      </c>
      <c r="AP7" s="305"/>
      <c r="AQ7" s="306" t="s">
        <v>506</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6"/>
      <c r="AP8" s="311" t="s">
        <v>507</v>
      </c>
      <c r="AQ8" s="312" t="s">
        <v>508</v>
      </c>
      <c r="AR8" s="313" t="s">
        <v>509</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7" t="s">
        <v>510</v>
      </c>
      <c r="AL9" s="1178"/>
      <c r="AM9" s="1178"/>
      <c r="AN9" s="1179"/>
      <c r="AO9" s="314">
        <v>1447125</v>
      </c>
      <c r="AP9" s="314">
        <v>92693</v>
      </c>
      <c r="AQ9" s="315">
        <v>113148</v>
      </c>
      <c r="AR9" s="316">
        <v>-18.100000000000001</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7" t="s">
        <v>511</v>
      </c>
      <c r="AL10" s="1178"/>
      <c r="AM10" s="1178"/>
      <c r="AN10" s="1179"/>
      <c r="AO10" s="317">
        <v>172399</v>
      </c>
      <c r="AP10" s="317">
        <v>11043</v>
      </c>
      <c r="AQ10" s="318">
        <v>18254</v>
      </c>
      <c r="AR10" s="319">
        <v>-39.5</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7" t="s">
        <v>512</v>
      </c>
      <c r="AL11" s="1178"/>
      <c r="AM11" s="1178"/>
      <c r="AN11" s="1179"/>
      <c r="AO11" s="317">
        <v>17948</v>
      </c>
      <c r="AP11" s="317">
        <v>1150</v>
      </c>
      <c r="AQ11" s="318">
        <v>2541</v>
      </c>
      <c r="AR11" s="319">
        <v>-54.7</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7" t="s">
        <v>513</v>
      </c>
      <c r="AL12" s="1178"/>
      <c r="AM12" s="1178"/>
      <c r="AN12" s="1179"/>
      <c r="AO12" s="317" t="s">
        <v>514</v>
      </c>
      <c r="AP12" s="317" t="s">
        <v>514</v>
      </c>
      <c r="AQ12" s="318" t="s">
        <v>514</v>
      </c>
      <c r="AR12" s="319" t="s">
        <v>514</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7" t="s">
        <v>515</v>
      </c>
      <c r="AL13" s="1178"/>
      <c r="AM13" s="1178"/>
      <c r="AN13" s="1179"/>
      <c r="AO13" s="317" t="s">
        <v>514</v>
      </c>
      <c r="AP13" s="317" t="s">
        <v>514</v>
      </c>
      <c r="AQ13" s="318">
        <v>6076</v>
      </c>
      <c r="AR13" s="319" t="s">
        <v>514</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7" t="s">
        <v>516</v>
      </c>
      <c r="AL14" s="1178"/>
      <c r="AM14" s="1178"/>
      <c r="AN14" s="1179"/>
      <c r="AO14" s="317">
        <v>32694</v>
      </c>
      <c r="AP14" s="317">
        <v>2094</v>
      </c>
      <c r="AQ14" s="318">
        <v>2732</v>
      </c>
      <c r="AR14" s="319">
        <v>-23.4</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3" t="s">
        <v>517</v>
      </c>
      <c r="AL15" s="1184"/>
      <c r="AM15" s="1184"/>
      <c r="AN15" s="1185"/>
      <c r="AO15" s="317">
        <v>-113234</v>
      </c>
      <c r="AP15" s="317">
        <v>-7253</v>
      </c>
      <c r="AQ15" s="318">
        <v>-9152</v>
      </c>
      <c r="AR15" s="319">
        <v>-20.7</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3" t="s">
        <v>187</v>
      </c>
      <c r="AL16" s="1184"/>
      <c r="AM16" s="1184"/>
      <c r="AN16" s="1185"/>
      <c r="AO16" s="317">
        <v>1556932</v>
      </c>
      <c r="AP16" s="317">
        <v>99727</v>
      </c>
      <c r="AQ16" s="318">
        <v>133599</v>
      </c>
      <c r="AR16" s="319">
        <v>-25.4</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518</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519</v>
      </c>
      <c r="AP20" s="326" t="s">
        <v>520</v>
      </c>
      <c r="AQ20" s="327" t="s">
        <v>521</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6" t="s">
        <v>522</v>
      </c>
      <c r="AL21" s="1187"/>
      <c r="AM21" s="1187"/>
      <c r="AN21" s="1188"/>
      <c r="AO21" s="330">
        <v>9.2899999999999991</v>
      </c>
      <c r="AP21" s="331">
        <v>12.02</v>
      </c>
      <c r="AQ21" s="332">
        <v>-2.73</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6" t="s">
        <v>523</v>
      </c>
      <c r="AL22" s="1187"/>
      <c r="AM22" s="1187"/>
      <c r="AN22" s="1188"/>
      <c r="AO22" s="335">
        <v>101.5</v>
      </c>
      <c r="AP22" s="336">
        <v>95.8</v>
      </c>
      <c r="AQ22" s="337">
        <v>5.7</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524</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525</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526</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5" t="s">
        <v>505</v>
      </c>
      <c r="AP30" s="305"/>
      <c r="AQ30" s="306" t="s">
        <v>506</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6"/>
      <c r="AP31" s="311" t="s">
        <v>507</v>
      </c>
      <c r="AQ31" s="312" t="s">
        <v>508</v>
      </c>
      <c r="AR31" s="313" t="s">
        <v>509</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0" t="s">
        <v>527</v>
      </c>
      <c r="AL32" s="1181"/>
      <c r="AM32" s="1181"/>
      <c r="AN32" s="1182"/>
      <c r="AO32" s="345">
        <v>375102</v>
      </c>
      <c r="AP32" s="345">
        <v>24027</v>
      </c>
      <c r="AQ32" s="346">
        <v>79356</v>
      </c>
      <c r="AR32" s="347">
        <v>-69.7</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0" t="s">
        <v>528</v>
      </c>
      <c r="AL33" s="1181"/>
      <c r="AM33" s="1181"/>
      <c r="AN33" s="1182"/>
      <c r="AO33" s="345" t="s">
        <v>514</v>
      </c>
      <c r="AP33" s="345" t="s">
        <v>514</v>
      </c>
      <c r="AQ33" s="346" t="s">
        <v>514</v>
      </c>
      <c r="AR33" s="347" t="s">
        <v>514</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0" t="s">
        <v>529</v>
      </c>
      <c r="AL34" s="1181"/>
      <c r="AM34" s="1181"/>
      <c r="AN34" s="1182"/>
      <c r="AO34" s="345" t="s">
        <v>514</v>
      </c>
      <c r="AP34" s="345" t="s">
        <v>514</v>
      </c>
      <c r="AQ34" s="346" t="s">
        <v>514</v>
      </c>
      <c r="AR34" s="347" t="s">
        <v>514</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0" t="s">
        <v>530</v>
      </c>
      <c r="AL35" s="1181"/>
      <c r="AM35" s="1181"/>
      <c r="AN35" s="1182"/>
      <c r="AO35" s="345">
        <v>182943</v>
      </c>
      <c r="AP35" s="345">
        <v>11718</v>
      </c>
      <c r="AQ35" s="346">
        <v>27499</v>
      </c>
      <c r="AR35" s="347">
        <v>-57.4</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0" t="s">
        <v>531</v>
      </c>
      <c r="AL36" s="1181"/>
      <c r="AM36" s="1181"/>
      <c r="AN36" s="1182"/>
      <c r="AO36" s="345">
        <v>38383</v>
      </c>
      <c r="AP36" s="345">
        <v>2459</v>
      </c>
      <c r="AQ36" s="346">
        <v>3427</v>
      </c>
      <c r="AR36" s="347">
        <v>-28.2</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0" t="s">
        <v>532</v>
      </c>
      <c r="AL37" s="1181"/>
      <c r="AM37" s="1181"/>
      <c r="AN37" s="1182"/>
      <c r="AO37" s="345">
        <v>27408</v>
      </c>
      <c r="AP37" s="345">
        <v>1756</v>
      </c>
      <c r="AQ37" s="346">
        <v>1232</v>
      </c>
      <c r="AR37" s="347">
        <v>42.5</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9" t="s">
        <v>533</v>
      </c>
      <c r="AL38" s="1190"/>
      <c r="AM38" s="1190"/>
      <c r="AN38" s="1191"/>
      <c r="AO38" s="348" t="s">
        <v>514</v>
      </c>
      <c r="AP38" s="348" t="s">
        <v>514</v>
      </c>
      <c r="AQ38" s="349">
        <v>22</v>
      </c>
      <c r="AR38" s="337" t="s">
        <v>514</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9" t="s">
        <v>534</v>
      </c>
      <c r="AL39" s="1190"/>
      <c r="AM39" s="1190"/>
      <c r="AN39" s="1191"/>
      <c r="AO39" s="345">
        <v>-89746</v>
      </c>
      <c r="AP39" s="345">
        <v>-5749</v>
      </c>
      <c r="AQ39" s="346">
        <v>-3656</v>
      </c>
      <c r="AR39" s="347">
        <v>57.2</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0" t="s">
        <v>535</v>
      </c>
      <c r="AL40" s="1181"/>
      <c r="AM40" s="1181"/>
      <c r="AN40" s="1182"/>
      <c r="AO40" s="345">
        <v>-459519</v>
      </c>
      <c r="AP40" s="345">
        <v>-29434</v>
      </c>
      <c r="AQ40" s="346">
        <v>-73860</v>
      </c>
      <c r="AR40" s="347">
        <v>-60.1</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2" t="s">
        <v>299</v>
      </c>
      <c r="AL41" s="1193"/>
      <c r="AM41" s="1193"/>
      <c r="AN41" s="1194"/>
      <c r="AO41" s="345">
        <v>74571</v>
      </c>
      <c r="AP41" s="345">
        <v>4777</v>
      </c>
      <c r="AQ41" s="346">
        <v>34020</v>
      </c>
      <c r="AR41" s="347">
        <v>-86</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536</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537</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538</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5" t="s">
        <v>505</v>
      </c>
      <c r="AN49" s="1197" t="s">
        <v>539</v>
      </c>
      <c r="AO49" s="1198"/>
      <c r="AP49" s="1198"/>
      <c r="AQ49" s="1198"/>
      <c r="AR49" s="1199"/>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6"/>
      <c r="AN50" s="361" t="s">
        <v>540</v>
      </c>
      <c r="AO50" s="362" t="s">
        <v>541</v>
      </c>
      <c r="AP50" s="363" t="s">
        <v>542</v>
      </c>
      <c r="AQ50" s="364" t="s">
        <v>543</v>
      </c>
      <c r="AR50" s="365" t="s">
        <v>544</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545</v>
      </c>
      <c r="AL51" s="358"/>
      <c r="AM51" s="366">
        <v>1118083</v>
      </c>
      <c r="AN51" s="367">
        <v>70324</v>
      </c>
      <c r="AO51" s="368">
        <v>-5.9</v>
      </c>
      <c r="AP51" s="369">
        <v>97062</v>
      </c>
      <c r="AQ51" s="370">
        <v>25.1</v>
      </c>
      <c r="AR51" s="371">
        <v>-31</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546</v>
      </c>
      <c r="AM52" s="374">
        <v>621303</v>
      </c>
      <c r="AN52" s="375">
        <v>39078</v>
      </c>
      <c r="AO52" s="376">
        <v>-38.4</v>
      </c>
      <c r="AP52" s="377">
        <v>50112</v>
      </c>
      <c r="AQ52" s="378">
        <v>22.6</v>
      </c>
      <c r="AR52" s="379">
        <v>-61</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547</v>
      </c>
      <c r="AL53" s="358"/>
      <c r="AM53" s="366">
        <v>674282</v>
      </c>
      <c r="AN53" s="367">
        <v>42727</v>
      </c>
      <c r="AO53" s="368">
        <v>-39.200000000000003</v>
      </c>
      <c r="AP53" s="369">
        <v>106005</v>
      </c>
      <c r="AQ53" s="370">
        <v>9.1999999999999993</v>
      </c>
      <c r="AR53" s="371">
        <v>-48.4</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546</v>
      </c>
      <c r="AM54" s="374">
        <v>510155</v>
      </c>
      <c r="AN54" s="375">
        <v>32327</v>
      </c>
      <c r="AO54" s="376">
        <v>-17.3</v>
      </c>
      <c r="AP54" s="377">
        <v>58359</v>
      </c>
      <c r="AQ54" s="378">
        <v>16.5</v>
      </c>
      <c r="AR54" s="379">
        <v>-33.799999999999997</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548</v>
      </c>
      <c r="AL55" s="358"/>
      <c r="AM55" s="366">
        <v>730659</v>
      </c>
      <c r="AN55" s="367">
        <v>46435</v>
      </c>
      <c r="AO55" s="368">
        <v>8.6999999999999993</v>
      </c>
      <c r="AP55" s="369">
        <v>98507</v>
      </c>
      <c r="AQ55" s="370">
        <v>-7.1</v>
      </c>
      <c r="AR55" s="371">
        <v>15.8</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546</v>
      </c>
      <c r="AM56" s="374">
        <v>403051</v>
      </c>
      <c r="AN56" s="375">
        <v>25615</v>
      </c>
      <c r="AO56" s="376">
        <v>-20.8</v>
      </c>
      <c r="AP56" s="377">
        <v>47567</v>
      </c>
      <c r="AQ56" s="378">
        <v>-18.5</v>
      </c>
      <c r="AR56" s="379">
        <v>-2.2999999999999998</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549</v>
      </c>
      <c r="AL57" s="358"/>
      <c r="AM57" s="366">
        <v>1191389</v>
      </c>
      <c r="AN57" s="367">
        <v>75938</v>
      </c>
      <c r="AO57" s="368">
        <v>63.5</v>
      </c>
      <c r="AP57" s="369">
        <v>113347</v>
      </c>
      <c r="AQ57" s="370">
        <v>15.1</v>
      </c>
      <c r="AR57" s="371">
        <v>48.4</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546</v>
      </c>
      <c r="AM58" s="374">
        <v>534140</v>
      </c>
      <c r="AN58" s="375">
        <v>34046</v>
      </c>
      <c r="AO58" s="376">
        <v>32.9</v>
      </c>
      <c r="AP58" s="377">
        <v>58728</v>
      </c>
      <c r="AQ58" s="378">
        <v>23.5</v>
      </c>
      <c r="AR58" s="379">
        <v>9.4</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550</v>
      </c>
      <c r="AL59" s="358"/>
      <c r="AM59" s="366">
        <v>3157165</v>
      </c>
      <c r="AN59" s="367">
        <v>202227</v>
      </c>
      <c r="AO59" s="368">
        <v>166.3</v>
      </c>
      <c r="AP59" s="369">
        <v>120302</v>
      </c>
      <c r="AQ59" s="370">
        <v>6.1</v>
      </c>
      <c r="AR59" s="371">
        <v>160.19999999999999</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546</v>
      </c>
      <c r="AM60" s="374">
        <v>1221873</v>
      </c>
      <c r="AN60" s="375">
        <v>78265</v>
      </c>
      <c r="AO60" s="376">
        <v>129.9</v>
      </c>
      <c r="AP60" s="377">
        <v>59328</v>
      </c>
      <c r="AQ60" s="378">
        <v>1</v>
      </c>
      <c r="AR60" s="379">
        <v>128.9</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551</v>
      </c>
      <c r="AL61" s="380"/>
      <c r="AM61" s="381">
        <v>1374316</v>
      </c>
      <c r="AN61" s="382">
        <v>87530</v>
      </c>
      <c r="AO61" s="383">
        <v>38.700000000000003</v>
      </c>
      <c r="AP61" s="384">
        <v>107045</v>
      </c>
      <c r="AQ61" s="385">
        <v>9.6999999999999993</v>
      </c>
      <c r="AR61" s="371">
        <v>29</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546</v>
      </c>
      <c r="AM62" s="374">
        <v>658104</v>
      </c>
      <c r="AN62" s="375">
        <v>41866</v>
      </c>
      <c r="AO62" s="376">
        <v>17.3</v>
      </c>
      <c r="AP62" s="377">
        <v>54819</v>
      </c>
      <c r="AQ62" s="378">
        <v>9</v>
      </c>
      <c r="AR62" s="379">
        <v>8.3000000000000007</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wGfr/kaBm+tOqX9SWb0SafMUcl/AvU1ZuGQckS2ocAUqrpdZnm1dzPFbWZ7dB7eRANsPVQlvob0jTdQreUMINg==" saltValue="aM1F3JgivSoYDBbxWKus3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8" scale="8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0" zoomScaleNormal="80" zoomScaleSheetLayoutView="55" workbookViewId="0">
      <selection activeCell="AE82" sqref="AE82"/>
    </sheetView>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553</v>
      </c>
    </row>
    <row r="120" spans="125:125" ht="13.5" hidden="1" customHeight="1" x14ac:dyDescent="0.15"/>
    <row r="121" spans="125:125" ht="13.5" hidden="1" customHeight="1" x14ac:dyDescent="0.15">
      <c r="DU121" s="292"/>
    </row>
  </sheetData>
  <sheetProtection algorithmName="SHA-512" hashValue="H3UKjELuUZAAmpgAYYIezYye/1IE8Du0Ie94mZc/XkF/pe7Bx1sZ+S8eN/RBQzjOTJqpFEuy+eRXOdum7quYXw==" saltValue="rjTI83Huw2s9BSQ+TwzL+g=="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75"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554</v>
      </c>
    </row>
  </sheetData>
  <sheetProtection algorithmName="SHA-512" hashValue="RyvRLEEIuBMxN45JV1ij/G/jhPUHBEldOvGW9kDyYEVvZjzRqoInlvSN7tyCVu1kcPVqEbzxBnci+dVpdchakA==" saltValue="jeHL53LZGcaMcqRYRCRSYg=="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15">
      <c r="B47" s="10"/>
      <c r="C47" s="1200" t="s">
        <v>3</v>
      </c>
      <c r="D47" s="1200"/>
      <c r="E47" s="1201"/>
      <c r="F47" s="11">
        <v>30.02</v>
      </c>
      <c r="G47" s="12">
        <v>30.71</v>
      </c>
      <c r="H47" s="12">
        <v>35.39</v>
      </c>
      <c r="I47" s="12">
        <v>32.86</v>
      </c>
      <c r="J47" s="13">
        <v>30.04</v>
      </c>
    </row>
    <row r="48" spans="2:10" ht="57.75" customHeight="1" x14ac:dyDescent="0.15">
      <c r="B48" s="14"/>
      <c r="C48" s="1202" t="s">
        <v>4</v>
      </c>
      <c r="D48" s="1202"/>
      <c r="E48" s="1203"/>
      <c r="F48" s="15">
        <v>8.74</v>
      </c>
      <c r="G48" s="16">
        <v>7.62</v>
      </c>
      <c r="H48" s="16">
        <v>7.33</v>
      </c>
      <c r="I48" s="16">
        <v>9.34</v>
      </c>
      <c r="J48" s="17">
        <v>8.35</v>
      </c>
    </row>
    <row r="49" spans="2:10" ht="57.75" customHeight="1" thickBot="1" x14ac:dyDescent="0.2">
      <c r="B49" s="18"/>
      <c r="C49" s="1204" t="s">
        <v>5</v>
      </c>
      <c r="D49" s="1204"/>
      <c r="E49" s="1205"/>
      <c r="F49" s="19">
        <v>0.94</v>
      </c>
      <c r="G49" s="20" t="s">
        <v>560</v>
      </c>
      <c r="H49" s="20">
        <v>5.13</v>
      </c>
      <c r="I49" s="20">
        <v>0.08</v>
      </c>
      <c r="J49" s="21" t="s">
        <v>561</v>
      </c>
    </row>
    <row r="50" spans="2:10" ht="13.5" customHeight="1" x14ac:dyDescent="0.15"/>
  </sheetData>
  <sheetProtection algorithmName="SHA-512" hashValue="qmCpuHazHEq/uX9xekAUZI29t5dzdltpjVZACMFIOu1Gd7yuHAbiQi3lU8uHLalXG0dB2fkfHtMxRRlrJb3kxw==" saltValue="q8UhOZ5gIvv5NDYqjPUh+w=="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2022-03-14T10:50:00Z</cp:lastPrinted>
  <dcterms:created xsi:type="dcterms:W3CDTF">2022-02-02T04:04:51Z</dcterms:created>
  <dcterms:modified xsi:type="dcterms:W3CDTF">2022-03-16T08:31:33Z</dcterms:modified>
  <cp:category/>
</cp:coreProperties>
</file>