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01-FS01H06\Files\kikaku\企画課文書R7\企画R7\Ｄ企画\Ｄ2財政\Ｄ2.9新公会計制度\Ｄ2.9.2調査報告(3)\080319_令和６年度財政状況資料集のホームページ公開について（依頼）\"/>
    </mc:Choice>
  </mc:AlternateContent>
  <xr:revisionPtr revIDLastSave="0" documentId="13_ncr:1_{B8E54BBA-CC0F-45D8-A386-A46E74BA56EF}"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88" i="12" l="1"/>
  <c r="AP23" i="12"/>
  <c r="AA23" i="12"/>
  <c r="V23" i="12"/>
  <c r="Q2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W34" i="10" s="1"/>
  <c r="BW35" i="10" l="1"/>
  <c r="BW36" i="10" s="1"/>
  <c r="BW37" i="10" s="1"/>
  <c r="BW38" i="10" s="1"/>
  <c r="BW39" i="10" s="1"/>
  <c r="BW40" i="10" s="1"/>
  <c r="CO34" i="10" l="1"/>
  <c r="CO35" i="10" s="1"/>
</calcChain>
</file>

<file path=xl/sharedStrings.xml><?xml version="1.0" encoding="utf-8"?>
<sst xmlns="http://schemas.openxmlformats.org/spreadsheetml/2006/main" count="1145" uniqueCount="566">
  <si>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</si>
  <si>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</si>
  <si>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</si>
  <si>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</si>
  <si>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</si>
  <si>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</si>
  <si>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</si>
  <si>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</si>
  <si>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</si>
  <si>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</si>
  <si>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</si>
  <si>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</si>
  <si>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</si>
  <si>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</si>
  <si>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</si>
  <si>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</si>
  <si>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</si>
  <si>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</si>
  <si>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</si>
  <si>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</si>
  <si>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</si>
  <si>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</si>
  <si>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</si>
  <si>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</si>
  <si>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</si>
  <si>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</si>
  <si>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</si>
  <si>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</si>
  <si>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</si>
  <si>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</si>
  <si>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</si>
  <si>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</si>
  <si>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</si>
  <si>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</si>
  <si>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</si>
  <si>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</si>
  <si>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</si>
  <si>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</si>
  <si>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</si>
  <si>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</si>
  <si>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</si>
  <si>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</si>
  <si>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</si>
  <si>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</si>
  <si>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</si>
  <si>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</si>
  <si>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</si>
  <si>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</si>
  <si>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</si>
  <si>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</si>
  <si>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</si>
  <si>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</si>
  <si>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</si>
  <si>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</si>
  <si>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</si>
  <si>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</si>
  <si>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</si>
  <si>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</si>
  <si>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</si>
  <si>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</si>
  <si>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</si>
  <si>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</si>
  <si>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</si>
  <si>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</si>
  <si>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</si>
  <si>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</si>
  <si>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</si>
  <si>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</si>
  <si>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</si>
  <si>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</si>
  <si>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</si>
  <si>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</si>
  <si>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</si>
  <si>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</si>
  <si>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</si>
  <si>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</si>
  <si>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</si>
  <si>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</si>
  <si>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</si>
  <si>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</si>
  <si>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</si>
  <si>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</si>
  <si>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</si>
  <si>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</si>
  <si>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</si>
  <si>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</si>
  <si>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</si>
  <si>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</si>
  <si>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</si>
  <si>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</si>
  <si>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</si>
  <si>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</si>
  <si>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</si>
  <si>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</si>
  <si>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芳賀町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</si>
  <si>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</si>
  <si>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</si>
  <si>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</si>
  <si>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</si>
  <si>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</si>
  <si>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</si>
  <si>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</si>
  <si>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</si>
  <si>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</si>
  <si>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</si>
  <si>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</si>
  <si>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</si>
  <si>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</si>
  <si>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</si>
  <si>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</si>
  <si>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</si>
  <si>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</si>
  <si>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</si>
  <si>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</si>
  <si>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</si>
  <si>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</si>
  <si>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</si>
  <si>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</si>
  <si>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</si>
  <si>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</si>
  <si>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</si>
  <si>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</si>
  <si>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</si>
  <si>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</si>
  <si>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</si>
  <si>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</si>
  <si>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</si>
  <si>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</si>
  <si>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</si>
  <si>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</si>
  <si>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</si>
  <si>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</si>
  <si>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</si>
  <si>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</si>
  <si>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</si>
  <si>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</si>
  <si>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</si>
  <si>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</si>
  <si>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</si>
  <si>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</si>
  <si>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</si>
  <si>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</si>
  <si>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</si>
  <si>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</si>
  <si>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</si>
  <si>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</si>
  <si>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</si>
  <si>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</si>
  <si>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</si>
  <si>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</si>
  <si>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</si>
  <si>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</si>
  <si>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</si>
  <si>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</si>
  <si>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</si>
  <si>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</si>
  <si>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</si>
  <si>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</si>
  <si>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</si>
  <si>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</si>
  <si>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</si>
  <si>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</si>
  <si>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</si>
  <si>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</si>
  <si>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</si>
  <si>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</si>
  <si>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</si>
  <si>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</si>
  <si>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</si>
  <si>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</si>
  <si>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</si>
  <si>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</si>
  <si>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</si>
  <si>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</si>
  <si>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</si>
  <si>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</si>
  <si>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</si>
  <si>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</si>
  <si>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</si>
  <si>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</si>
  <si>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</si>
  <si>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</si>
  <si>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</si>
  <si>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</si>
  <si>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</si>
  <si>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</si>
  <si>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</si>
  <si>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</si>
  <si>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</si>
  <si>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</si>
  <si>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</si>
  <si>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</si>
  <si>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</si>
  <si>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</si>
  <si>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</si>
  <si>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</si>
  <si>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</si>
  <si>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</si>
  <si>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</si>
  <si>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</si>
  <si>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</si>
  <si>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</si>
  <si>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</si>
  <si>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栃木県芳賀町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</si>
  <si>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</si>
  <si>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</si>
  <si>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</si>
  <si>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</si>
  <si>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</si>
  <si>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</si>
  <si>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</si>
  <si>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</si>
  <si>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</si>
  <si>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</si>
  <si>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</si>
  <si>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</si>
  <si>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</si>
  <si>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</si>
  <si>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</si>
  <si>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</si>
  <si>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</si>
  <si>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</si>
  <si>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</si>
  <si>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</si>
  <si>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</si>
  <si>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</si>
  <si>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</si>
  <si>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</si>
  <si>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</si>
  <si>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</si>
  <si>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</si>
  <si>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</si>
  <si>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</si>
  <si>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</si>
  <si>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</si>
  <si>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</si>
  <si>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</si>
  <si>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</si>
  <si>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</si>
  <si>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</si>
  <si>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</si>
  <si>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</si>
  <si>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</si>
  <si>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</si>
  <si>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</si>
  <si>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</si>
  <si>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</si>
  <si>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</si>
  <si>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</si>
  <si>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</si>
  <si>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</si>
  <si>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</si>
  <si>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</si>
  <si>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</si>
  <si>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</si>
  <si>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</si>
  <si>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</si>
  <si>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</si>
  <si>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</si>
  <si>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</si>
  <si>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</si>
  <si>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</si>
  <si>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</si>
  <si>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</si>
  <si>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</si>
  <si>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</si>
  <si>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</si>
  <si>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</si>
  <si>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</si>
  <si>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</si>
  <si>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</si>
  <si>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</si>
  <si>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</si>
  <si>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</si>
  <si>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</si>
  <si>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</si>
  <si>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</si>
  <si>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</si>
  <si>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</si>
  <si>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</si>
  <si>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</si>
  <si>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</si>
  <si>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</si>
  <si>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</si>
  <si>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</si>
  <si>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</si>
  <si>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</si>
  <si>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</si>
  <si>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</si>
  <si>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</si>
  <si>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</si>
  <si>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</si>
  <si>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</si>
  <si>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</si>
  <si>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</si>
  <si>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</si>
  <si>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</si>
  <si>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</si>
  <si>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</si>
  <si>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</si>
  <si>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</si>
  <si>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</si>
  <si>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</si>
  <si>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</si>
  <si>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</si>
  <si>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</si>
  <si>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</si>
  <si>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</si>
  <si>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</si>
  <si>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</si>
  <si>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</si>
  <si>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</si>
  <si>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</si>
  <si>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</si>
  <si>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</si>
  <si>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</si>
  <si>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</si>
  <si>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</si>
  <si>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</si>
  <si>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</si>
  <si>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</si>
  <si>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</si>
  <si>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</si>
  <si>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</si>
  <si>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</si>
  <si>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</si>
  <si>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</si>
  <si>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</si>
  <si>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</si>
  <si>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</si>
  <si>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</si>
  <si>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</si>
  <si>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</si>
  <si>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</si>
  <si>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</si>
  <si>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</si>
  <si>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</si>
  <si>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</si>
  <si>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</si>
  <si>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</si>
  <si>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</si>
  <si>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</si>
  <si>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</si>
  <si>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</si>
  <si>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</si>
  <si>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</si>
  <si>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</si>
  <si>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</si>
  <si>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</si>
  <si>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</si>
  <si>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</si>
  <si>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</si>
  <si>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</si>
  <si>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栃木県芳賀町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</si>
  <si>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</si>
  <si>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</si>
  <si>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</si>
  <si>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</si>
  <si>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</si>
  <si>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</si>
  <si>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</si>
  <si>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</si>
  <si>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</si>
  <si>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</si>
  <si>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</si>
  <si>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</si>
  <si>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</si>
  <si>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</si>
  <si>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</si>
  <si>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</si>
  <si>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</si>
  <si>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</si>
  <si>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</si>
  <si>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</si>
  <si>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芳賀工業団地排水処理センター特別会計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</si>
  <si>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</si>
  <si>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</si>
  <si>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</si>
  <si>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</si>
  <si>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</si>
  <si>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</si>
  <si>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</si>
  <si>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</si>
  <si>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</si>
  <si>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</si>
  <si>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</si>
  <si>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</si>
  <si>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</si>
  <si>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芳賀町国民健康保険特別会計</t>
    <phoneticPr fontId="5"/>
  </si>
  <si>
    <t>芳賀町介護保険特別会計</t>
    <phoneticPr fontId="5"/>
  </si>
  <si>
    <t>芳賀町後期高齢者医療特別会計</t>
    <phoneticPr fontId="5"/>
  </si>
  <si>
    <t>芳賀町下水道事業会計</t>
    <phoneticPr fontId="5"/>
  </si>
  <si>
    <t>法適用企業</t>
    <phoneticPr fontId="5"/>
  </si>
  <si>
    <t>芳賀町宅地造成事業特別会計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</si>
  <si>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</si>
  <si>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</si>
  <si>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</si>
  <si>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</si>
  <si>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</si>
  <si>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</si>
  <si>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</si>
  <si>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</si>
  <si>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</si>
  <si>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</si>
  <si>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</si>
  <si>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</si>
  <si>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</si>
  <si>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</si>
  <si>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</si>
  <si>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</si>
  <si>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</si>
  <si>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</si>
  <si>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</si>
  <si>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</si>
  <si>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</si>
  <si>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</si>
  <si>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</si>
  <si>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</si>
  <si>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</si>
  <si>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</si>
  <si>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</si>
  <si>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</si>
  <si>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</si>
  <si>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</si>
  <si>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</si>
  <si>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</si>
  <si>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</si>
  <si>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</si>
  <si>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</si>
  <si>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</si>
  <si>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</si>
  <si>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</si>
  <si>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</si>
  <si>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</si>
  <si>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</si>
  <si>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</si>
  <si>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</si>
  <si>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</si>
  <si>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</si>
  <si>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</si>
  <si>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</si>
  <si>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</si>
  <si>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</si>
  <si>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</si>
  <si>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</si>
  <si>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</si>
  <si>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</si>
  <si>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</si>
  <si>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</si>
  <si>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</si>
  <si>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</si>
  <si>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</si>
  <si>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</si>
  <si>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</si>
  <si>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</si>
  <si>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</si>
  <si>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</si>
  <si>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</si>
  <si>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</si>
  <si>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</si>
  <si>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</si>
  <si>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</si>
  <si>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</si>
  <si>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</si>
  <si>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</si>
  <si>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</si>
  <si>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</si>
  <si>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</si>
  <si>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</si>
  <si>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</si>
  <si>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</si>
  <si>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</si>
  <si>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</si>
  <si>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</si>
  <si>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</si>
  <si>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</si>
  <si>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</si>
  <si>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</si>
  <si>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</si>
  <si>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</si>
  <si>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</si>
  <si>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</si>
  <si>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</si>
  <si>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</si>
  <si>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</si>
  <si>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</si>
  <si>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</si>
  <si>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</si>
  <si>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</si>
  <si>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</si>
  <si>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</si>
  <si>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</si>
  <si>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</si>
  <si>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</si>
  <si>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</si>
  <si>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</si>
  <si>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</si>
  <si>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</si>
  <si>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</si>
  <si>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</si>
  <si>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</si>
  <si>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</si>
  <si>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</si>
  <si>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</si>
  <si>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</si>
  <si>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</si>
  <si>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</si>
  <si>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</si>
  <si>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</si>
  <si>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</si>
  <si>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</si>
  <si>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</si>
  <si>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</si>
  <si>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</si>
  <si>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</si>
  <si>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</si>
  <si>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</si>
  <si>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</si>
  <si>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</si>
  <si>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</si>
  <si>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</si>
  <si>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</si>
  <si>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</si>
  <si>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</si>
  <si>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</si>
  <si>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</si>
  <si>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</si>
  <si>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</si>
  <si>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</si>
  <si>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</si>
  <si>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2.23</t>
  </si>
  <si>
    <t>▲ 5.33</t>
  </si>
  <si>
    <t>▲ 1.11</t>
  </si>
  <si>
    <t>一般会計</t>
  </si>
  <si>
    <t>芳賀町介護保険特別会計</t>
  </si>
  <si>
    <t>芳賀町国民健康保険特別会計</t>
  </si>
  <si>
    <t>芳賀町下水道事業会計</t>
  </si>
  <si>
    <t>芳賀町後期高齢者医療特別会計</t>
  </si>
  <si>
    <t>芳賀工業団地排水処理センター特別会計</t>
  </si>
  <si>
    <t>芳賀町宅地造成事業特別会計</t>
  </si>
  <si>
    <t>その他会計（赤字）</t>
  </si>
  <si>
    <t>その他会計（黒字）</t>
  </si>
  <si>
    <t>R02</t>
    <phoneticPr fontId="5"/>
  </si>
  <si>
    <t>R03</t>
    <phoneticPr fontId="5"/>
  </si>
  <si>
    <t>R04</t>
    <phoneticPr fontId="5"/>
  </si>
  <si>
    <t>R05</t>
    <phoneticPr fontId="5"/>
  </si>
  <si>
    <t>R06</t>
    <phoneticPr fontId="5"/>
  </si>
  <si>
    <t>芳賀町農業公社</t>
    <rPh sb="0" eb="3">
      <t>ハガマチ</t>
    </rPh>
    <rPh sb="3" eb="7">
      <t>ノウギョウコウシャ</t>
    </rPh>
    <phoneticPr fontId="2"/>
  </si>
  <si>
    <t>芳賀町ロマン開発</t>
    <rPh sb="0" eb="3">
      <t>ハガマチ</t>
    </rPh>
    <rPh sb="6" eb="8">
      <t>カイハツ</t>
    </rPh>
    <phoneticPr fontId="2"/>
  </si>
  <si>
    <t>-</t>
    <phoneticPr fontId="2"/>
  </si>
  <si>
    <t>栃木県市町村総合事務組合(一般会計)</t>
    <rPh sb="13" eb="17">
      <t>イッパンカイケイ</t>
    </rPh>
    <phoneticPr fontId="9"/>
  </si>
  <si>
    <t>栃木県市町村総合事務組合</t>
  </si>
  <si>
    <t>栃木県市町村総合事務組合（特別会計）</t>
    <rPh sb="13" eb="17">
      <t>トクベツカイケイ</t>
    </rPh>
    <phoneticPr fontId="9"/>
  </si>
  <si>
    <t>栃木県後期高齢者医療広域連合（一般会計）</t>
    <rPh sb="15" eb="19">
      <t>イッパンカイケイ</t>
    </rPh>
    <phoneticPr fontId="9"/>
  </si>
  <si>
    <t>栃木県後期高齢者医療広域連合</t>
  </si>
  <si>
    <t>栃木県後期高齢者医療広域連合（特別会計）</t>
    <rPh sb="15" eb="19">
      <t>トクベツカイケイ</t>
    </rPh>
    <phoneticPr fontId="9"/>
  </si>
  <si>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</si>
  <si>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</si>
  <si>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</si>
  <si>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教育施設等整備基金</t>
    <rPh sb="0" eb="5">
      <t>キョウイクシセツトウ</t>
    </rPh>
    <rPh sb="5" eb="9">
      <t>セイビキキン</t>
    </rPh>
    <phoneticPr fontId="5"/>
  </si>
  <si>
    <t>環境保全基金</t>
    <rPh sb="0" eb="6">
      <t>カンキョウホゼンキキン</t>
    </rPh>
    <phoneticPr fontId="5"/>
  </si>
  <si>
    <t>地域福祉基金</t>
    <rPh sb="0" eb="6">
      <t>チイキフクシキキン</t>
    </rPh>
    <phoneticPr fontId="5"/>
  </si>
  <si>
    <t>ふるさと芳賀応援基金</t>
    <rPh sb="4" eb="6">
      <t>ハガ</t>
    </rPh>
    <rPh sb="6" eb="10">
      <t>オウエンキキン</t>
    </rPh>
    <phoneticPr fontId="5"/>
  </si>
  <si>
    <t>芳賀工業団地排水処理センター基金</t>
    <rPh sb="0" eb="6">
      <t>ハガコウギョウダンチ</t>
    </rPh>
    <rPh sb="6" eb="10">
      <t>ハイスイショリ</t>
    </rPh>
    <rPh sb="14" eb="16">
      <t>キキン</t>
    </rPh>
    <phoneticPr fontId="5"/>
  </si>
  <si>
    <t>芳賀中部環境衛生事務組合</t>
    <rPh sb="0" eb="6">
      <t>ハガチュウブカンキョウ</t>
    </rPh>
    <rPh sb="6" eb="12">
      <t>エイセイジムクミアイ</t>
    </rPh>
    <phoneticPr fontId="2"/>
  </si>
  <si>
    <t>芳賀中部上水道企業団</t>
    <rPh sb="0" eb="10">
      <t>ハガチュウブジョウスイドウキギョウダン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</si>
</sst>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22C0-4310-A866-4C7820A32C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202227</c:v>
                </c:pt>
                <c:pt idx="1">
                  <c:v>214058</c:v>
                </c:pt>
                <c:pt idx="2">
                  <c:v>474108</c:v>
                </c:pt>
                <c:pt idx="3">
                  <c:v>69528</c:v>
                </c:pt>
                <c:pt idx="4">
                  <c:v>53018</c:v>
                </c:pt>
              </c:numCache>
            </c:numRef>
          </c:val>
          <c:smooth val="0"/>
          <c:extLst>
            <c:ext xmlns:c16="http://schemas.microsoft.com/office/drawing/2014/chart" uri="{C3380CC4-5D6E-409C-BE32-E72D297353CC}">
              <c16:uniqueId val="{00000001-22C0-4310-A866-4C7820A32C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8.35</c:v>
                </c:pt>
                <c:pt idx="1">
                  <c:v>13.7</c:v>
                </c:pt>
                <c:pt idx="2">
                  <c:v>11.38</c:v>
                </c:pt>
                <c:pt idx="3">
                  <c:v>12.16</c:v>
                </c:pt>
                <c:pt idx="4">
                  <c:v>10.81</c:v>
                </c:pt>
              </c:numCache>
            </c:numRef>
          </c:val>
          <c:extLst>
            <c:ext xmlns:c16="http://schemas.microsoft.com/office/drawing/2014/chart" uri="{C3380CC4-5D6E-409C-BE32-E72D297353CC}">
              <c16:uniqueId val="{00000000-8C23-49C8-B4D8-994742ED15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30.04</c:v>
                </c:pt>
                <c:pt idx="1">
                  <c:v>26.95</c:v>
                </c:pt>
                <c:pt idx="2">
                  <c:v>24.69</c:v>
                </c:pt>
                <c:pt idx="3">
                  <c:v>24.42</c:v>
                </c:pt>
                <c:pt idx="4">
                  <c:v>23.69</c:v>
                </c:pt>
              </c:numCache>
            </c:numRef>
          </c:val>
          <c:extLst>
            <c:ext xmlns:c16="http://schemas.microsoft.com/office/drawing/2014/chart" uri="{C3380CC4-5D6E-409C-BE32-E72D297353CC}">
              <c16:uniqueId val="{00000001-8C23-49C8-B4D8-994742ED15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1.62</c:v>
                </c:pt>
                <c:pt idx="2">
                  <c:v>-5.33</c:v>
                </c:pt>
                <c:pt idx="3">
                  <c:v>1.24</c:v>
                </c:pt>
                <c:pt idx="4">
                  <c:v>-1.1100000000000001</c:v>
                </c:pt>
              </c:numCache>
            </c:numRef>
          </c:val>
          <c:smooth val="0"/>
          <c:extLst>
            <c:ext xmlns:c16="http://schemas.microsoft.com/office/drawing/2014/chart" uri="{C3380CC4-5D6E-409C-BE32-E72D297353CC}">
              <c16:uniqueId val="{00000002-8C23-49C8-B4D8-994742ED15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0.17</c:v>
                </c:pt>
                <c:pt idx="4">
                  <c:v>#N/A</c:v>
                </c:pt>
                <c:pt idx="5">
                  <c:v>0.18</c:v>
                </c:pt>
                <c:pt idx="6">
                  <c:v>#N/A</c:v>
                </c:pt>
                <c:pt idx="7">
                  <c:v>7.19</c:v>
                </c:pt>
                <c:pt idx="8">
                  <c:v>0</c:v>
                </c:pt>
                <c:pt idx="9">
                  <c:v>0</c:v>
                </c:pt>
              </c:numCache>
            </c:numRef>
          </c:val>
          <c:extLst>
            <c:ext xmlns:c16="http://schemas.microsoft.com/office/drawing/2014/chart" uri="{C3380CC4-5D6E-409C-BE32-E72D297353CC}">
              <c16:uniqueId val="{00000000-2E8B-4ED5-B148-7D15F2D2E7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8B-4ED5-B148-7D15F2D2E7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8B-4ED5-B148-7D15F2D2E7E1}"/>
            </c:ext>
          </c:extLst>
        </c:ser>
        <c:ser>
          <c:idx val="3"/>
          <c:order val="3"/>
          <c:tx>
            <c:strRef>
              <c:f>データシート!$A$30</c:f>
              <c:strCache>
                <c:ptCount val="1"/>
                <c:pt idx="0">
                  <c:v>芳賀町宅地造成事業特別会計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0.56999999999999995</c:v>
                </c:pt>
                <c:pt idx="2">
                  <c:v>#N/A</c:v>
                </c:pt>
                <c:pt idx="3">
                  <c:v>0.28999999999999998</c:v>
                </c:pt>
                <c:pt idx="4">
                  <c:v>#N/A</c:v>
                </c:pt>
                <c:pt idx="5">
                  <c:v>0.28000000000000003</c:v>
                </c:pt>
                <c:pt idx="6">
                  <c:v>#N/A</c:v>
                </c:pt>
                <c:pt idx="7">
                  <c:v>0.27</c:v>
                </c:pt>
                <c:pt idx="8">
                  <c:v>#N/A</c:v>
                </c:pt>
                <c:pt idx="9">
                  <c:v>0</c:v>
                </c:pt>
              </c:numCache>
            </c:numRef>
          </c:val>
          <c:extLst>
            <c:ext xmlns:c16="http://schemas.microsoft.com/office/drawing/2014/chart" uri="{C3380CC4-5D6E-409C-BE32-E72D297353CC}">
              <c16:uniqueId val="{00000003-2E8B-4ED5-B148-7D15F2D2E7E1}"/>
            </c:ext>
          </c:extLst>
        </c:ser>
        <c:ser>
          <c:idx val="4"/>
          <c:order val="4"/>
          <c:tx>
            <c:strRef>
              <c:f>データシート!$A$31</c:f>
              <c:strCache>
                <c:ptCount val="1"/>
                <c:pt idx="0">
                  <c:v>芳賀工業団地排水処理センター特別会計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0.11</c:v>
                </c:pt>
                <c:pt idx="4">
                  <c:v>#N/A</c:v>
                </c:pt>
                <c:pt idx="5">
                  <c:v>0.02</c:v>
                </c:pt>
                <c:pt idx="6">
                  <c:v>#N/A</c:v>
                </c:pt>
                <c:pt idx="7">
                  <c:v>0.09</c:v>
                </c:pt>
                <c:pt idx="8">
                  <c:v>#N/A</c:v>
                </c:pt>
                <c:pt idx="9">
                  <c:v>0.1</c:v>
                </c:pt>
              </c:numCache>
            </c:numRef>
          </c:val>
          <c:extLst>
            <c:ext xmlns:c16="http://schemas.microsoft.com/office/drawing/2014/chart" uri="{C3380CC4-5D6E-409C-BE32-E72D297353CC}">
              <c16:uniqueId val="{00000004-2E8B-4ED5-B148-7D15F2D2E7E1}"/>
            </c:ext>
          </c:extLst>
        </c:ser>
        <c:ser>
          <c:idx val="5"/>
          <c:order val="5"/>
          <c:tx>
            <c:strRef>
              <c:f>データシート!$A$32</c:f>
              <c:strCache>
                <c:ptCount val="1"/>
                <c:pt idx="0">
                  <c:v>芳賀町後期高齢者医療特別会計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0.11</c:v>
                </c:pt>
                <c:pt idx="6">
                  <c:v>#N/A</c:v>
                </c:pt>
                <c:pt idx="7">
                  <c:v>0.13</c:v>
                </c:pt>
                <c:pt idx="8">
                  <c:v>#N/A</c:v>
                </c:pt>
                <c:pt idx="9">
                  <c:v>0.16</c:v>
                </c:pt>
              </c:numCache>
            </c:numRef>
          </c:val>
          <c:extLst>
            <c:ext xmlns:c16="http://schemas.microsoft.com/office/drawing/2014/chart" uri="{C3380CC4-5D6E-409C-BE32-E72D297353CC}">
              <c16:uniqueId val="{00000005-2E8B-4ED5-B148-7D15F2D2E7E1}"/>
            </c:ext>
          </c:extLst>
        </c:ser>
        <c:ser>
          <c:idx val="6"/>
          <c:order val="6"/>
          <c:tx>
            <c:strRef>
              <c:f>データシート!$A$33</c:f>
              <c:strCache>
                <c:ptCount val="1"/>
                <c:pt idx="0">
                  <c:v>芳賀町下水道事業会計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c:v>
                </c:pt>
              </c:numCache>
            </c:numRef>
          </c:val>
          <c:extLst>
            <c:ext xmlns:c16="http://schemas.microsoft.com/office/drawing/2014/chart" uri="{C3380CC4-5D6E-409C-BE32-E72D297353CC}">
              <c16:uniqueId val="{00000006-2E8B-4ED5-B148-7D15F2D2E7E1}"/>
            </c:ext>
          </c:extLst>
        </c:ser>
        <c:ser>
          <c:idx val="7"/>
          <c:order val="7"/>
          <c:tx>
            <c:strRef>
              <c:f>データシート!$A$34</c:f>
              <c:strCache>
                <c:ptCount val="1"/>
                <c:pt idx="0">
                  <c:v>芳賀町国民健康保険特別会計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1.35</c:v>
                </c:pt>
                <c:pt idx="2">
                  <c:v>#N/A</c:v>
                </c:pt>
                <c:pt idx="3">
                  <c:v>2.1</c:v>
                </c:pt>
                <c:pt idx="4">
                  <c:v>#N/A</c:v>
                </c:pt>
                <c:pt idx="5">
                  <c:v>1.73</c:v>
                </c:pt>
                <c:pt idx="6">
                  <c:v>#N/A</c:v>
                </c:pt>
                <c:pt idx="7">
                  <c:v>1.65</c:v>
                </c:pt>
                <c:pt idx="8">
                  <c:v>#N/A</c:v>
                </c:pt>
                <c:pt idx="9">
                  <c:v>1.41</c:v>
                </c:pt>
              </c:numCache>
            </c:numRef>
          </c:val>
          <c:extLst>
            <c:ext xmlns:c16="http://schemas.microsoft.com/office/drawing/2014/chart" uri="{C3380CC4-5D6E-409C-BE32-E72D297353CC}">
              <c16:uniqueId val="{00000007-2E8B-4ED5-B148-7D15F2D2E7E1}"/>
            </c:ext>
          </c:extLst>
        </c:ser>
        <c:ser>
          <c:idx val="8"/>
          <c:order val="8"/>
          <c:tx>
            <c:strRef>
              <c:f>データシート!$A$35</c:f>
              <c:strCache>
                <c:ptCount val="1"/>
                <c:pt idx="0">
                  <c:v>芳賀町介護保険特別会計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2.71</c:v>
                </c:pt>
                <c:pt idx="2">
                  <c:v>#N/A</c:v>
                </c:pt>
                <c:pt idx="3">
                  <c:v>2.1800000000000002</c:v>
                </c:pt>
                <c:pt idx="4">
                  <c:v>#N/A</c:v>
                </c:pt>
                <c:pt idx="5">
                  <c:v>1.5</c:v>
                </c:pt>
                <c:pt idx="6">
                  <c:v>#N/A</c:v>
                </c:pt>
                <c:pt idx="7">
                  <c:v>1.53</c:v>
                </c:pt>
                <c:pt idx="8">
                  <c:v>#N/A</c:v>
                </c:pt>
                <c:pt idx="9">
                  <c:v>3.52</c:v>
                </c:pt>
              </c:numCache>
            </c:numRef>
          </c:val>
          <c:extLst>
            <c:ext xmlns:c16="http://schemas.microsoft.com/office/drawing/2014/chart" uri="{C3380CC4-5D6E-409C-BE32-E72D297353CC}">
              <c16:uniqueId val="{00000008-2E8B-4ED5-B148-7D15F2D2E7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8.24</c:v>
                </c:pt>
                <c:pt idx="2">
                  <c:v>#N/A</c:v>
                </c:pt>
                <c:pt idx="3">
                  <c:v>13.57</c:v>
                </c:pt>
                <c:pt idx="4">
                  <c:v>#N/A</c:v>
                </c:pt>
                <c:pt idx="5">
                  <c:v>11.35</c:v>
                </c:pt>
                <c:pt idx="6">
                  <c:v>#N/A</c:v>
                </c:pt>
                <c:pt idx="7">
                  <c:v>12.06</c:v>
                </c:pt>
                <c:pt idx="8">
                  <c:v>#N/A</c:v>
                </c:pt>
                <c:pt idx="9">
                  <c:v>10.7</c:v>
                </c:pt>
              </c:numCache>
            </c:numRef>
          </c:val>
          <c:extLst>
            <c:ext xmlns:c16="http://schemas.microsoft.com/office/drawing/2014/chart" uri="{C3380CC4-5D6E-409C-BE32-E72D297353CC}">
              <c16:uniqueId val="{00000009-2E8B-4ED5-B148-7D15F2D2E7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c:v>
                </c:pt>
                <c:pt idx="5">
                  <c:v>542</c:v>
                </c:pt>
                <c:pt idx="8">
                  <c:v>498</c:v>
                </c:pt>
                <c:pt idx="11">
                  <c:v>508</c:v>
                </c:pt>
                <c:pt idx="14">
                  <c:v>501</c:v>
                </c:pt>
              </c:numCache>
            </c:numRef>
          </c:val>
          <c:extLst>
            <c:ext xmlns:c16="http://schemas.microsoft.com/office/drawing/2014/chart" uri="{C3380CC4-5D6E-409C-BE32-E72D297353CC}">
              <c16:uniqueId val="{00000000-D093-46E0-B2CA-ABE9EF7174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D093-46E0-B2CA-ABE9EF7174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52</c:v>
                </c:pt>
                <c:pt idx="6">
                  <c:v>17</c:v>
                </c:pt>
                <c:pt idx="9">
                  <c:v>16</c:v>
                </c:pt>
                <c:pt idx="12">
                  <c:v>17</c:v>
                </c:pt>
              </c:numCache>
            </c:numRef>
          </c:val>
          <c:extLst>
            <c:ext xmlns:c16="http://schemas.microsoft.com/office/drawing/2014/chart" uri="{C3380CC4-5D6E-409C-BE32-E72D297353CC}">
              <c16:uniqueId val="{00000002-D093-46E0-B2CA-ABE9EF7174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70</c:v>
                </c:pt>
                <c:pt idx="6">
                  <c:v>79</c:v>
                </c:pt>
                <c:pt idx="9">
                  <c:v>59</c:v>
                </c:pt>
                <c:pt idx="12">
                  <c:v>57</c:v>
                </c:pt>
              </c:numCache>
            </c:numRef>
          </c:val>
          <c:extLst>
            <c:ext xmlns:c16="http://schemas.microsoft.com/office/drawing/2014/chart" uri="{C3380CC4-5D6E-409C-BE32-E72D297353CC}">
              <c16:uniqueId val="{00000003-D093-46E0-B2CA-ABE9EF7174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183</c:v>
                </c:pt>
                <c:pt idx="3">
                  <c:v>196</c:v>
                </c:pt>
                <c:pt idx="6">
                  <c:v>192</c:v>
                </c:pt>
                <c:pt idx="9">
                  <c:v>199</c:v>
                </c:pt>
                <c:pt idx="12">
                  <c:v>173</c:v>
                </c:pt>
              </c:numCache>
            </c:numRef>
          </c:val>
          <c:extLst>
            <c:ext xmlns:c16="http://schemas.microsoft.com/office/drawing/2014/chart" uri="{C3380CC4-5D6E-409C-BE32-E72D297353CC}">
              <c16:uniqueId val="{00000004-D093-46E0-B2CA-ABE9EF7174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93-46E0-B2CA-ABE9EF7174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93-46E0-B2CA-ABE9EF7174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375</c:v>
                </c:pt>
                <c:pt idx="3">
                  <c:v>327</c:v>
                </c:pt>
                <c:pt idx="6">
                  <c:v>285</c:v>
                </c:pt>
                <c:pt idx="9">
                  <c:v>293</c:v>
                </c:pt>
                <c:pt idx="12">
                  <c:v>391</c:v>
                </c:pt>
              </c:numCache>
            </c:numRef>
          </c:val>
          <c:extLst>
            <c:ext xmlns:c16="http://schemas.microsoft.com/office/drawing/2014/chart" uri="{C3380CC4-5D6E-409C-BE32-E72D297353CC}">
              <c16:uniqueId val="{00000007-D093-46E0-B2CA-ABE9EF7174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103</c:v>
                </c:pt>
                <c:pt idx="5">
                  <c:v>#N/A</c:v>
                </c:pt>
                <c:pt idx="6">
                  <c:v>#N/A</c:v>
                </c:pt>
                <c:pt idx="7">
                  <c:v>77</c:v>
                </c:pt>
                <c:pt idx="8">
                  <c:v>#N/A</c:v>
                </c:pt>
                <c:pt idx="9">
                  <c:v>#N/A</c:v>
                </c:pt>
                <c:pt idx="10">
                  <c:v>59</c:v>
                </c:pt>
                <c:pt idx="11">
                  <c:v>#N/A</c:v>
                </c:pt>
                <c:pt idx="12">
                  <c:v>#N/A</c:v>
                </c:pt>
                <c:pt idx="13">
                  <c:v>137</c:v>
                </c:pt>
                <c:pt idx="14">
                  <c:v>#N/A</c:v>
                </c:pt>
              </c:numCache>
            </c:numRef>
          </c:val>
          <c:smooth val="0"/>
          <c:extLst>
            <c:ext xmlns:c16="http://schemas.microsoft.com/office/drawing/2014/chart" uri="{C3380CC4-5D6E-409C-BE32-E72D297353CC}">
              <c16:uniqueId val="{00000008-D093-46E0-B2CA-ABE9EF7174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3924</c:v>
                </c:pt>
                <c:pt idx="5">
                  <c:v>4318</c:v>
                </c:pt>
                <c:pt idx="8">
                  <c:v>4332</c:v>
                </c:pt>
                <c:pt idx="11">
                  <c:v>4176</c:v>
                </c:pt>
                <c:pt idx="14">
                  <c:v>4078</c:v>
                </c:pt>
              </c:numCache>
            </c:numRef>
          </c:val>
          <c:extLst>
            <c:ext xmlns:c16="http://schemas.microsoft.com/office/drawing/2014/chart" uri="{C3380CC4-5D6E-409C-BE32-E72D297353CC}">
              <c16:uniqueId val="{00000000-1667-46EB-95F6-CD9B6C768A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1602</c:v>
                </c:pt>
                <c:pt idx="5">
                  <c:v>1568</c:v>
                </c:pt>
                <c:pt idx="8">
                  <c:v>1639</c:v>
                </c:pt>
                <c:pt idx="11">
                  <c:v>2839</c:v>
                </c:pt>
                <c:pt idx="14">
                  <c:v>2679</c:v>
                </c:pt>
              </c:numCache>
            </c:numRef>
          </c:val>
          <c:extLst>
            <c:ext xmlns:c16="http://schemas.microsoft.com/office/drawing/2014/chart" uri="{C3380CC4-5D6E-409C-BE32-E72D297353CC}">
              <c16:uniqueId val="{00000001-1667-46EB-95F6-CD9B6C768A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2928</c:v>
                </c:pt>
                <c:pt idx="5">
                  <c:v>2802</c:v>
                </c:pt>
                <c:pt idx="8">
                  <c:v>2433</c:v>
                </c:pt>
                <c:pt idx="11">
                  <c:v>2349</c:v>
                </c:pt>
                <c:pt idx="14">
                  <c:v>2442</c:v>
                </c:pt>
              </c:numCache>
            </c:numRef>
          </c:val>
          <c:extLst>
            <c:ext xmlns:c16="http://schemas.microsoft.com/office/drawing/2014/chart" uri="{C3380CC4-5D6E-409C-BE32-E72D297353CC}">
              <c16:uniqueId val="{00000002-1667-46EB-95F6-CD9B6C768A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67-46EB-95F6-CD9B6C768A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67-46EB-95F6-CD9B6C768A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67-46EB-95F6-CD9B6C768A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1150</c:v>
                </c:pt>
                <c:pt idx="3">
                  <c:v>1139</c:v>
                </c:pt>
                <c:pt idx="6">
                  <c:v>1108</c:v>
                </c:pt>
                <c:pt idx="9">
                  <c:v>1076</c:v>
                </c:pt>
                <c:pt idx="12">
                  <c:v>1084</c:v>
                </c:pt>
              </c:numCache>
            </c:numRef>
          </c:val>
          <c:extLst>
            <c:ext xmlns:c16="http://schemas.microsoft.com/office/drawing/2014/chart" uri="{C3380CC4-5D6E-409C-BE32-E72D297353CC}">
              <c16:uniqueId val="{00000006-1667-46EB-95F6-CD9B6C768A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400</c:v>
                </c:pt>
                <c:pt idx="3">
                  <c:v>414</c:v>
                </c:pt>
                <c:pt idx="6">
                  <c:v>357</c:v>
                </c:pt>
                <c:pt idx="9">
                  <c:v>309</c:v>
                </c:pt>
                <c:pt idx="12">
                  <c:v>308</c:v>
                </c:pt>
              </c:numCache>
            </c:numRef>
          </c:val>
          <c:extLst>
            <c:ext xmlns:c16="http://schemas.microsoft.com/office/drawing/2014/chart" uri="{C3380CC4-5D6E-409C-BE32-E72D297353CC}">
              <c16:uniqueId val="{00000007-1667-46EB-95F6-CD9B6C768A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2092</c:v>
                </c:pt>
                <c:pt idx="3">
                  <c:v>1987</c:v>
                </c:pt>
                <c:pt idx="6">
                  <c:v>1978</c:v>
                </c:pt>
                <c:pt idx="9">
                  <c:v>2077</c:v>
                </c:pt>
                <c:pt idx="12">
                  <c:v>2082</c:v>
                </c:pt>
              </c:numCache>
            </c:numRef>
          </c:val>
          <c:extLst>
            <c:ext xmlns:c16="http://schemas.microsoft.com/office/drawing/2014/chart" uri="{C3380CC4-5D6E-409C-BE32-E72D297353CC}">
              <c16:uniqueId val="{00000008-1667-46EB-95F6-CD9B6C768A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1226</c:v>
                </c:pt>
                <c:pt idx="3">
                  <c:v>5088</c:v>
                </c:pt>
                <c:pt idx="6">
                  <c:v>148</c:v>
                </c:pt>
                <c:pt idx="9">
                  <c:v>144</c:v>
                </c:pt>
                <c:pt idx="12">
                  <c:v>159</c:v>
                </c:pt>
              </c:numCache>
            </c:numRef>
          </c:val>
          <c:extLst>
            <c:ext xmlns:c16="http://schemas.microsoft.com/office/drawing/2014/chart" uri="{C3380CC4-5D6E-409C-BE32-E72D297353CC}">
              <c16:uniqueId val="{00000009-1667-46EB-95F6-CD9B6C768A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2622</c:v>
                </c:pt>
                <c:pt idx="3">
                  <c:v>3631</c:v>
                </c:pt>
                <c:pt idx="6">
                  <c:v>6650</c:v>
                </c:pt>
                <c:pt idx="9">
                  <c:v>6781</c:v>
                </c:pt>
                <c:pt idx="12">
                  <c:v>6629</c:v>
                </c:pt>
              </c:numCache>
            </c:numRef>
          </c:val>
          <c:extLst>
            <c:ext xmlns:c16="http://schemas.microsoft.com/office/drawing/2014/chart" uri="{C3380CC4-5D6E-409C-BE32-E72D297353CC}">
              <c16:uniqueId val="{0000000A-1667-46EB-95F6-CD9B6C768A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3569</c:v>
                </c:pt>
                <c:pt idx="5">
                  <c:v>#N/A</c:v>
                </c:pt>
                <c:pt idx="6">
                  <c:v>#N/A</c:v>
                </c:pt>
                <c:pt idx="7">
                  <c:v>1838</c:v>
                </c:pt>
                <c:pt idx="8">
                  <c:v>#N/A</c:v>
                </c:pt>
                <c:pt idx="9">
                  <c:v>#N/A</c:v>
                </c:pt>
                <c:pt idx="10">
                  <c:v>1023</c:v>
                </c:pt>
                <c:pt idx="11">
                  <c:v>#N/A</c:v>
                </c:pt>
                <c:pt idx="12">
                  <c:v>#N/A</c:v>
                </c:pt>
                <c:pt idx="13">
                  <c:v>1061</c:v>
                </c:pt>
                <c:pt idx="14">
                  <c:v>#N/A</c:v>
                </c:pt>
              </c:numCache>
            </c:numRef>
          </c:val>
          <c:smooth val="0"/>
          <c:extLst>
            <c:ext xmlns:c16="http://schemas.microsoft.com/office/drawing/2014/chart" uri="{C3380CC4-5D6E-409C-BE32-E72D297353CC}">
              <c16:uniqueId val="{0000000B-1667-46EB-95F6-CD9B6C768A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1265</c:v>
                </c:pt>
                <c:pt idx="1">
                  <c:v>1277</c:v>
                </c:pt>
                <c:pt idx="2">
                  <c:v>1272</c:v>
                </c:pt>
              </c:numCache>
            </c:numRef>
          </c:val>
          <c:extLst>
            <c:ext xmlns:c16="http://schemas.microsoft.com/office/drawing/2014/chart" uri="{C3380CC4-5D6E-409C-BE32-E72D297353CC}">
              <c16:uniqueId val="{00000000-CC53-4890-BB94-E142FFE57A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c:v>
                </c:pt>
                <c:pt idx="1">
                  <c:v>113</c:v>
                </c:pt>
                <c:pt idx="2">
                  <c:v>128</c:v>
                </c:pt>
              </c:numCache>
            </c:numRef>
          </c:val>
          <c:extLst>
            <c:ext xmlns:c16="http://schemas.microsoft.com/office/drawing/2014/chart" uri="{C3380CC4-5D6E-409C-BE32-E72D297353CC}">
              <c16:uniqueId val="{00000001-CC53-4890-BB94-E142FFE57A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681</c:v>
                </c:pt>
                <c:pt idx="1">
                  <c:v>668</c:v>
                </c:pt>
                <c:pt idx="2">
                  <c:v>706</c:v>
                </c:pt>
              </c:numCache>
            </c:numRef>
          </c:val>
          <c:extLst>
            <c:ext xmlns:c16="http://schemas.microsoft.com/office/drawing/2014/chart" uri="{C3380CC4-5D6E-409C-BE32-E72D297353CC}">
              <c16:uniqueId val="{00000002-CC53-4890-BB94-E142FFE57A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地方債の償還が進んだことから数値が減少したが、今後ＬＲＴ整備事業を始めとした</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据置期間</a:t>
          </a:r>
          <a:r>
            <a:rPr kumimoji="1" lang="ja-JP" altLang="en-US" sz="1100">
              <a:solidFill>
                <a:schemeClr val="dk1"/>
              </a:solidFill>
              <a:effectLst/>
              <a:latin typeface="+mn-lt"/>
              <a:ea typeface="+mn-ea"/>
              <a:cs typeface="+mn-cs"/>
            </a:rPr>
            <a:t>が終了し、</a:t>
          </a:r>
          <a:r>
            <a:rPr kumimoji="1" lang="ja-JP" altLang="ja-JP" sz="1100">
              <a:solidFill>
                <a:schemeClr val="dk1"/>
              </a:solidFill>
              <a:effectLst/>
              <a:latin typeface="+mn-lt"/>
              <a:ea typeface="+mn-ea"/>
              <a:cs typeface="+mn-cs"/>
            </a:rPr>
            <a:t>償還が本格化することから実質公債費率は今後増加していくことが見込まれている。</a:t>
          </a:r>
          <a:endParaRPr lang="ja-JP" altLang="ja-JP" sz="1400">
            <a:effectLst/>
          </a:endParaRPr>
        </a:p>
        <a:p>
          <a:r>
            <a:rPr kumimoji="1" lang="ja-JP" altLang="en-US" sz="1100">
              <a:solidFill>
                <a:schemeClr val="dk1"/>
              </a:solidFill>
              <a:effectLst/>
              <a:latin typeface="+mn-lt"/>
              <a:ea typeface="+mn-ea"/>
              <a:cs typeface="+mn-cs"/>
            </a:rPr>
            <a:t>それを受け</a:t>
          </a:r>
          <a:r>
            <a:rPr kumimoji="1" lang="ja-JP" altLang="ja-JP" sz="1100">
              <a:solidFill>
                <a:schemeClr val="dk1"/>
              </a:solidFill>
              <a:effectLst/>
              <a:latin typeface="+mn-lt"/>
              <a:ea typeface="+mn-ea"/>
              <a:cs typeface="+mn-cs"/>
            </a:rPr>
            <a:t>、起債計画に基づき、計画的に借入れを行いながら償還を行っていく。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令和５年度は、普通交付税の再算定で措置された臨時財政対策債償還基金費を積立て</a:t>
          </a:r>
          <a:r>
            <a:rPr kumimoji="1" lang="ja-JP" altLang="en-US" sz="1100">
              <a:solidFill>
                <a:schemeClr val="dk1"/>
              </a:solidFill>
              <a:effectLst/>
              <a:latin typeface="+mn-lt"/>
              <a:ea typeface="+mn-ea"/>
              <a:cs typeface="+mn-cs"/>
            </a:rPr>
            <a:t>た。</a:t>
          </a:r>
          <a:endParaRPr lang="ja-JP" altLang="ja-JP" sz="1000">
            <a:effectLst/>
          </a:endParaRPr>
        </a:p>
        <a:p>
          <a:r>
            <a:rPr kumimoji="1" lang="ja-JP" altLang="ja-JP" sz="1100">
              <a:solidFill>
                <a:schemeClr val="dk1"/>
              </a:solidFill>
              <a:effectLst/>
              <a:latin typeface="+mn-lt"/>
              <a:ea typeface="+mn-ea"/>
              <a:cs typeface="+mn-cs"/>
            </a:rPr>
            <a:t>今後公債費が増額していくことから、適切な時期に</a:t>
          </a:r>
          <a:r>
            <a:rPr kumimoji="1" lang="ja-JP" altLang="en-US" sz="1100">
              <a:solidFill>
                <a:schemeClr val="dk1"/>
              </a:solidFill>
              <a:effectLst/>
              <a:latin typeface="+mn-lt"/>
              <a:ea typeface="+mn-ea"/>
              <a:cs typeface="+mn-cs"/>
            </a:rPr>
            <a:t>基金を取崩し、</a:t>
          </a:r>
          <a:r>
            <a:rPr kumimoji="1" lang="ja-JP" altLang="ja-JP" sz="1100">
              <a:solidFill>
                <a:schemeClr val="dk1"/>
              </a:solidFill>
              <a:effectLst/>
              <a:latin typeface="+mn-lt"/>
              <a:ea typeface="+mn-ea"/>
              <a:cs typeface="+mn-cs"/>
            </a:rPr>
            <a:t>公債費に充当</a:t>
          </a:r>
          <a:r>
            <a:rPr kumimoji="1" lang="ja-JP" altLang="en-US" sz="1100">
              <a:solidFill>
                <a:schemeClr val="dk1"/>
              </a:solidFill>
              <a:effectLst/>
              <a:latin typeface="+mn-lt"/>
              <a:ea typeface="+mn-ea"/>
              <a:cs typeface="+mn-cs"/>
            </a:rPr>
            <a:t>していく。</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令和２年度から令和４年度までの大規模建設事業によって一般会計地方債残高が、</a:t>
          </a:r>
          <a:r>
            <a:rPr kumimoji="1" lang="en-US" altLang="ja-JP" sz="1100">
              <a:solidFill>
                <a:schemeClr val="dk1"/>
              </a:solidFill>
              <a:effectLst/>
              <a:latin typeface="+mn-lt"/>
              <a:ea typeface="+mn-ea"/>
              <a:cs typeface="+mn-cs"/>
            </a:rPr>
            <a:t>1,748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6,629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（令和６年度）</a:t>
          </a:r>
          <a:r>
            <a:rPr kumimoji="1" lang="ja-JP" altLang="ja-JP" sz="1100">
              <a:solidFill>
                <a:schemeClr val="dk1"/>
              </a:solidFill>
              <a:effectLst/>
              <a:latin typeface="+mn-lt"/>
              <a:ea typeface="+mn-ea"/>
              <a:cs typeface="+mn-cs"/>
            </a:rPr>
            <a:t>と４倍近く増加し、将来負担比率も大幅に増加した。</a:t>
          </a:r>
          <a:endParaRPr lang="ja-JP" altLang="ja-JP" sz="1400">
            <a:effectLst/>
          </a:endParaRPr>
        </a:p>
        <a:p>
          <a:r>
            <a:rPr kumimoji="1" lang="ja-JP" altLang="ja-JP" sz="1100">
              <a:solidFill>
                <a:schemeClr val="dk1"/>
              </a:solidFill>
              <a:effectLst/>
              <a:latin typeface="+mn-lt"/>
              <a:ea typeface="+mn-ea"/>
              <a:cs typeface="+mn-cs"/>
            </a:rPr>
            <a:t>一般会計にあっては、町債残高が過去最高</a:t>
          </a:r>
          <a:r>
            <a:rPr kumimoji="1" lang="ja-JP" altLang="en-US" sz="1100">
              <a:solidFill>
                <a:schemeClr val="dk1"/>
              </a:solidFill>
              <a:effectLst/>
              <a:latin typeface="+mn-lt"/>
              <a:ea typeface="+mn-ea"/>
              <a:cs typeface="+mn-cs"/>
            </a:rPr>
            <a:t>規模の残高で推移しているため</a:t>
          </a:r>
          <a:r>
            <a:rPr kumimoji="1" lang="ja-JP" altLang="ja-JP" sz="1100">
              <a:solidFill>
                <a:schemeClr val="dk1"/>
              </a:solidFill>
              <a:effectLst/>
              <a:latin typeface="+mn-lt"/>
              <a:ea typeface="+mn-ea"/>
              <a:cs typeface="+mn-cs"/>
            </a:rPr>
            <a:t>、今後計画的な財政運営と健全化に取組み財源を確保しながら事業を実施し、将来負担比率を軽減させながら取り組んでいく。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栃木県芳賀町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令和４年度までは、大規模建設事業の実施に合わせて財政調整基金も取崩を行い、計画的に実施してきたところ、令和５年度上半期には事業を完了し、令和５年度は令和４年度同水準を維持した。</a:t>
          </a:r>
          <a:r>
            <a:rPr kumimoji="1" lang="ja-JP" altLang="en-US" sz="1100">
              <a:solidFill>
                <a:schemeClr val="dk1"/>
              </a:solidFill>
              <a:effectLst/>
              <a:latin typeface="+mn-lt"/>
              <a:ea typeface="+mn-ea"/>
              <a:cs typeface="+mn-cs"/>
            </a:rPr>
            <a:t>令和６年度においても、令和５年度と同水準を維持している。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基金全体でも、基金ごとの増減は多少あるものの、取崩を行いながら年度末には積立を行い、同水準を維持しながら町政運営を行った。</a:t>
          </a:r>
          <a:r>
            <a:rPr kumimoji="1" lang="ja-JP" altLang="en-US" sz="1100">
              <a:solidFill>
                <a:schemeClr val="dk1"/>
              </a:solidFill>
              <a:effectLst/>
              <a:latin typeface="+mn-lt"/>
              <a:ea typeface="+mn-ea"/>
              <a:cs typeface="+mn-cs"/>
            </a:rPr>
            <a:t>また、ふるさと納税による寄付金を積み立てるためのふるさと芳賀応援基金を設置した。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、大型事業による借入に係る</a:t>
          </a:r>
          <a:r>
            <a:rPr kumimoji="1" lang="ja-JP" altLang="ja-JP" sz="1100">
              <a:solidFill>
                <a:schemeClr val="dk1"/>
              </a:solidFill>
              <a:effectLst/>
              <a:latin typeface="+mn-lt"/>
              <a:ea typeface="+mn-ea"/>
              <a:cs typeface="+mn-cs"/>
            </a:rPr>
            <a:t>公債費の増加や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公共施設の老朽化などから修繕費用の増加、高齢化による扶助費等の増加も見込まれるため、一定</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の基金残高を維持しつつ、計画的に運用して</a:t>
          </a:r>
          <a:r>
            <a:rPr kumimoji="1" lang="ja-JP" altLang="en-US" sz="1100">
              <a:solidFill>
                <a:schemeClr val="dk1"/>
              </a:solidFill>
              <a:effectLst/>
              <a:latin typeface="+mn-lt"/>
              <a:ea typeface="+mn-ea"/>
              <a:cs typeface="+mn-cs"/>
            </a:rPr>
            <a:t>いく。また、ふるさと芳賀応援基金についても、</a:t>
          </a:r>
          <a:r>
            <a:rPr kumimoji="1" lang="ja-JP" altLang="ja-JP" sz="1100">
              <a:solidFill>
                <a:schemeClr val="dk1"/>
              </a:solidFill>
              <a:effectLst/>
              <a:latin typeface="+mn-lt"/>
              <a:ea typeface="+mn-ea"/>
              <a:cs typeface="+mn-cs"/>
            </a:rPr>
            <a:t>寄付者の意向を汲み取りながら適切に</a:t>
          </a:r>
          <a:r>
            <a:rPr kumimoji="1" lang="ja-JP" altLang="en-US" sz="1100">
              <a:solidFill>
                <a:schemeClr val="dk1"/>
              </a:solidFill>
              <a:effectLst/>
              <a:latin typeface="+mn-lt"/>
              <a:ea typeface="+mn-ea"/>
              <a:cs typeface="+mn-cs"/>
            </a:rPr>
            <a:t>運用して</a:t>
          </a:r>
          <a:r>
            <a:rPr kumimoji="1" lang="ja-JP" altLang="ja-JP" sz="1100">
              <a:solidFill>
                <a:schemeClr val="dk1"/>
              </a:solidFill>
              <a:effectLst/>
              <a:latin typeface="+mn-lt"/>
              <a:ea typeface="+mn-ea"/>
              <a:cs typeface="+mn-cs"/>
            </a:rPr>
            <a:t>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教育施設等整備基金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教育施設の建替えや更新などを行うための</a:t>
          </a:r>
          <a:r>
            <a:rPr kumimoji="1" lang="ja-JP" altLang="en-US" sz="1100">
              <a:solidFill>
                <a:schemeClr val="dk1"/>
              </a:solidFill>
              <a:effectLst/>
              <a:latin typeface="+mn-lt"/>
              <a:ea typeface="+mn-ea"/>
              <a:cs typeface="+mn-cs"/>
            </a:rPr>
            <a:t>基金。</a:t>
          </a:r>
          <a:endParaRPr lang="ja-JP" altLang="ja-JP" sz="1400">
            <a:effectLst/>
          </a:endParaRPr>
        </a:p>
        <a:p>
          <a:r>
            <a:rPr kumimoji="1" lang="ja-JP" altLang="ja-JP" sz="1100">
              <a:solidFill>
                <a:schemeClr val="dk1"/>
              </a:solidFill>
              <a:effectLst/>
              <a:latin typeface="+mn-lt"/>
              <a:ea typeface="+mn-ea"/>
              <a:cs typeface="+mn-cs"/>
            </a:rPr>
            <a:t>　環境保全基金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公害発生に伴う被害者救済に必要な資金の円滑な融資を図るための</a:t>
          </a:r>
          <a:r>
            <a:rPr kumimoji="1" lang="ja-JP" altLang="en-US" sz="1100">
              <a:solidFill>
                <a:schemeClr val="dk1"/>
              </a:solidFill>
              <a:effectLst/>
              <a:latin typeface="+mn-lt"/>
              <a:ea typeface="+mn-ea"/>
              <a:cs typeface="+mn-cs"/>
            </a:rPr>
            <a:t>基金。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地域福祉基金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高齢者の保健福祉と健康増進等地域福祉の向上に資する事業の財源に充てるための</a:t>
          </a:r>
          <a:r>
            <a:rPr kumimoji="1" lang="ja-JP" altLang="en-US" sz="1100">
              <a:solidFill>
                <a:schemeClr val="dk1"/>
              </a:solidFill>
              <a:effectLst/>
              <a:latin typeface="+mn-lt"/>
              <a:ea typeface="+mn-ea"/>
              <a:cs typeface="+mn-cs"/>
            </a:rPr>
            <a:t>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ふるさと芳賀応援基金は、ふるさと納税をはじめとした</a:t>
          </a:r>
          <a:r>
            <a:rPr lang="ja-JP" altLang="en-US" sz="1100" b="0" i="0">
              <a:solidFill>
                <a:schemeClr val="dk1"/>
              </a:solidFill>
              <a:effectLst/>
              <a:latin typeface="+mn-lt"/>
              <a:ea typeface="+mn-ea"/>
              <a:cs typeface="+mn-cs"/>
            </a:rPr>
            <a:t>寄附金を財源として、教育の充実、福祉の充実、自然環境の保全等を行うための基金。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a:solidFill>
                <a:schemeClr val="dk1"/>
              </a:solidFill>
              <a:effectLst/>
              <a:latin typeface="+mn-lt"/>
              <a:ea typeface="+mn-ea"/>
              <a:cs typeface="+mn-cs"/>
            </a:rPr>
            <a:t>芳賀工業団地排水処理センター</a:t>
          </a:r>
          <a:r>
            <a:rPr lang="ja-JP" altLang="en-US" sz="1100" b="0" i="0">
              <a:solidFill>
                <a:schemeClr val="dk1"/>
              </a:solidFill>
              <a:effectLst/>
              <a:latin typeface="+mn-lt"/>
              <a:ea typeface="+mn-ea"/>
              <a:cs typeface="+mn-cs"/>
            </a:rPr>
            <a:t>基金は、芳賀工業団地排水処理センター特別会計の運営を健全に維持するための基金。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教育施設等整備基金では、今後控えている教育施設の整備に活用するため、余剰金のうち５０百万円を積み立てた。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芳賀工業団地排水処理センター基金では、令和６年度に実施する施設整備更新工事に充てるため、３１百万円を取り崩した。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教育施設整備基金は、今後教育施設の更新整備が控えていることから、起債と基金の取り崩しを併用し、計画的に更新を進めていく。</a:t>
          </a:r>
          <a:endParaRPr lang="ja-JP" altLang="ja-JP" sz="1400">
            <a:effectLst/>
          </a:endParaRPr>
        </a:p>
        <a:p>
          <a:r>
            <a:rPr kumimoji="1" lang="ja-JP" altLang="ja-JP" sz="1100">
              <a:solidFill>
                <a:schemeClr val="dk1"/>
              </a:solidFill>
              <a:effectLst/>
              <a:latin typeface="+mn-lt"/>
              <a:ea typeface="+mn-ea"/>
              <a:cs typeface="+mn-cs"/>
            </a:rPr>
            <a:t>　環境保全基金は、基金設立の趣旨から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原因の発生が無ければ、非常時に備え、現在の額を維持していく。</a:t>
          </a:r>
          <a:endParaRPr lang="ja-JP" altLang="ja-JP" sz="1400">
            <a:effectLst/>
          </a:endParaRPr>
        </a:p>
        <a:p>
          <a:r>
            <a:rPr kumimoji="1" lang="ja-JP" altLang="ja-JP" sz="1100">
              <a:solidFill>
                <a:schemeClr val="dk1"/>
              </a:solidFill>
              <a:effectLst/>
              <a:latin typeface="+mn-lt"/>
              <a:ea typeface="+mn-ea"/>
              <a:cs typeface="+mn-cs"/>
            </a:rPr>
            <a:t>　地域福祉基金は、目的に合致する事業に取崩して充当しながら事業を実施していく。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ふるさと芳賀応援基金は、寄付者の意向を踏まえながら適切に事業に充てて活用していく。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芳賀工業団地排水処理センター運営基金は、センターの維持修繕等運営に活用していく。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ＬＲＴ整備事業を始めとした大規模建設事業の実施のため、令和２年度から令和５年度までは補助と起債を活用し、基金も取り崩しながら実施してきたため、残高は減少した。</a:t>
          </a:r>
          <a:r>
            <a:rPr kumimoji="1" lang="ja-JP" altLang="en-US" sz="1100">
              <a:solidFill>
                <a:schemeClr val="dk1"/>
              </a:solidFill>
              <a:effectLst/>
              <a:latin typeface="+mn-lt"/>
              <a:ea typeface="+mn-ea"/>
              <a:cs typeface="+mn-cs"/>
            </a:rPr>
            <a:t>令和５年度以降は、同程度の水準の残高を維持している。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一定水準の残高を維持していくことを目標とし、適切に取崩と積立を行いながら財政運営を行っていく。</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令和５年度と同様、</a:t>
          </a:r>
          <a:r>
            <a:rPr kumimoji="1" lang="ja-JP" altLang="ja-JP" sz="1100">
              <a:solidFill>
                <a:schemeClr val="dk1"/>
              </a:solidFill>
              <a:effectLst/>
              <a:latin typeface="+mn-lt"/>
              <a:ea typeface="+mn-ea"/>
              <a:cs typeface="+mn-cs"/>
            </a:rPr>
            <a:t>普通交付税の再算定で措置された臨時財政対策債償還基金費の積立てを行った。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年度の償還基金費分は、令和</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年度当初予算に計上し、取り崩す予定</a:t>
          </a:r>
          <a:r>
            <a:rPr kumimoji="1" lang="ja-JP" altLang="en-US" sz="1100">
              <a:solidFill>
                <a:schemeClr val="dk1"/>
              </a:solidFill>
              <a:effectLst/>
              <a:latin typeface="+mn-lt"/>
              <a:ea typeface="+mn-ea"/>
              <a:cs typeface="+mn-cs"/>
            </a:rPr>
            <a:t>。今後公債費が増加していくことから、適切に償還費用に充てるため取崩を行う。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工業団地を有し、安定的な固定資産税収入により類似団体の平均を上回っている。</a:t>
          </a:r>
          <a:endParaRPr lang="ja-JP" altLang="ja-JP" sz="1400">
            <a:effectLst/>
          </a:endParaRPr>
        </a:p>
        <a:p>
          <a:r>
            <a:rPr kumimoji="1" lang="ja-JP" altLang="ja-JP" sz="1100">
              <a:solidFill>
                <a:schemeClr val="dk1"/>
              </a:solidFill>
              <a:effectLst/>
              <a:latin typeface="+mn-lt"/>
              <a:ea typeface="+mn-ea"/>
              <a:cs typeface="+mn-cs"/>
            </a:rPr>
            <a:t>推移としては、平成２７年以降は横ばいの傾向となっているが、単年度としては令和３年度から１を切り交付団体となり、令和５年度から３か年平均も１を切る状況なっており、今後も同程度で推移すると見込んで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143087</xdr:rowOff>
    </xdr:from>
    <xdr:to>
      <xdr:col>23</xdr:col>
      <xdr:colOff>133350</xdr:colOff>
      <xdr:row>40</xdr:row>
      <xdr:rowOff>143087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01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118956</xdr:rowOff>
    </xdr:from>
    <xdr:to>
      <xdr:col>19</xdr:col>
      <xdr:colOff>133350</xdr:colOff>
      <xdr:row>40</xdr:row>
      <xdr:rowOff>143087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118956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102870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92287</xdr:rowOff>
    </xdr:from>
    <xdr:to>
      <xdr:col>23</xdr:col>
      <xdr:colOff>184150</xdr:colOff>
      <xdr:row>41</xdr:row>
      <xdr:rowOff>22437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108814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92287</xdr:rowOff>
    </xdr:from>
    <xdr:to>
      <xdr:col>19</xdr:col>
      <xdr:colOff>184150</xdr:colOff>
      <xdr:row>41</xdr:row>
      <xdr:rowOff>22437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32614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68156</xdr:rowOff>
    </xdr:from>
    <xdr:to>
      <xdr:col>15</xdr:col>
      <xdr:colOff>133350</xdr:colOff>
      <xdr:row>40</xdr:row>
      <xdr:rowOff>169756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8483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ＬＲＴ整備事業で起債した公債費の増、</a:t>
          </a:r>
          <a:r>
            <a:rPr kumimoji="1" lang="ja-JP" altLang="ja-JP" sz="1100">
              <a:solidFill>
                <a:schemeClr val="dk1"/>
              </a:solidFill>
              <a:effectLst/>
              <a:latin typeface="+mn-lt"/>
              <a:ea typeface="+mn-ea"/>
              <a:cs typeface="+mn-cs"/>
            </a:rPr>
            <a:t>人件費の増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物価高騰の影響を受けた光熱水費の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、高齢化や子育て支援事業の充実によって経常経費が増加している。</a:t>
          </a:r>
          <a:endParaRPr lang="ja-JP" altLang="ja-JP" sz="1400">
            <a:effectLst/>
          </a:endParaRPr>
        </a:p>
        <a:p>
          <a:r>
            <a:rPr kumimoji="1" lang="ja-JP" altLang="ja-JP" sz="1100">
              <a:solidFill>
                <a:schemeClr val="dk1"/>
              </a:solidFill>
              <a:effectLst/>
              <a:latin typeface="+mn-lt"/>
              <a:ea typeface="+mn-ea"/>
              <a:cs typeface="+mn-cs"/>
            </a:rPr>
            <a:t>今後も税収、交付金等の増加も見込んでいるが、それを上回る物価上昇、人件費上昇が見込まれるため、経常収支比率は高い水準での推移が見込まれる。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78613</xdr:rowOff>
    </xdr:from>
    <xdr:to>
      <xdr:col>23</xdr:col>
      <xdr:colOff>133350</xdr:colOff>
      <xdr:row>59</xdr:row>
      <xdr:rowOff>124460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94163"/>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165608</xdr:rowOff>
    </xdr:from>
    <xdr:to>
      <xdr:col>19</xdr:col>
      <xdr:colOff>133350</xdr:colOff>
      <xdr:row>59</xdr:row>
      <xdr:rowOff>78613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0970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105283</xdr:rowOff>
    </xdr:from>
    <xdr:to>
      <xdr:col>15</xdr:col>
      <xdr:colOff>82550</xdr:colOff>
      <xdr:row>58</xdr:row>
      <xdr:rowOff>165608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493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78740</xdr:rowOff>
    </xdr:from>
    <xdr:to>
      <xdr:col>11</xdr:col>
      <xdr:colOff>31750</xdr:colOff>
      <xdr:row>58</xdr:row>
      <xdr:rowOff>105283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02284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46499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27813</xdr:rowOff>
    </xdr:from>
    <xdr:to>
      <xdr:col>19</xdr:col>
      <xdr:colOff>184150</xdr:colOff>
      <xdr:row>59</xdr:row>
      <xdr:rowOff>129413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139590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1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114808</xdr:rowOff>
    </xdr:from>
    <xdr:to>
      <xdr:col>15</xdr:col>
      <xdr:colOff>133350</xdr:colOff>
      <xdr:row>59</xdr:row>
      <xdr:rowOff>44958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55135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54483</xdr:rowOff>
    </xdr:from>
    <xdr:to>
      <xdr:col>11</xdr:col>
      <xdr:colOff>82550</xdr:colOff>
      <xdr:row>58</xdr:row>
      <xdr:rowOff>156083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99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166260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27940</xdr:rowOff>
    </xdr:from>
    <xdr:to>
      <xdr:col>7</xdr:col>
      <xdr:colOff>31750</xdr:colOff>
      <xdr:row>58</xdr:row>
      <xdr:rowOff>129540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139717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類似団体平均に近い水準で推移しているが、増加傾向にある。今後も</a:t>
          </a:r>
          <a:r>
            <a:rPr kumimoji="1" lang="ja-JP" altLang="en-US" sz="1100">
              <a:solidFill>
                <a:schemeClr val="dk1"/>
              </a:solidFill>
              <a:effectLst/>
              <a:latin typeface="+mn-lt"/>
              <a:ea typeface="+mn-ea"/>
              <a:cs typeface="+mn-cs"/>
            </a:rPr>
            <a:t>人件費や</a:t>
          </a:r>
          <a:r>
            <a:rPr kumimoji="1" lang="ja-JP" altLang="ja-JP" sz="1100">
              <a:solidFill>
                <a:schemeClr val="dk1"/>
              </a:solidFill>
              <a:effectLst/>
              <a:latin typeface="+mn-lt"/>
              <a:ea typeface="+mn-ea"/>
              <a:cs typeface="+mn-cs"/>
            </a:rPr>
            <a:t>物価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上昇に合わせて増加が見込まれるが、適正な執行と健全な財政運営に努めていく。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145286</xdr:rowOff>
    </xdr:from>
    <xdr:to>
      <xdr:col>23</xdr:col>
      <xdr:colOff>133350</xdr:colOff>
      <xdr:row>81</xdr:row>
      <xdr:rowOff>150864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2736"/>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116912</xdr:rowOff>
    </xdr:from>
    <xdr:to>
      <xdr:col>19</xdr:col>
      <xdr:colOff>133350</xdr:colOff>
      <xdr:row>81</xdr:row>
      <xdr:rowOff>145286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4362"/>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57497</xdr:rowOff>
    </xdr:from>
    <xdr:to>
      <xdr:col>15</xdr:col>
      <xdr:colOff>82550</xdr:colOff>
      <xdr:row>81</xdr:row>
      <xdr:rowOff>116912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4947"/>
          <a:ext cx="889000" cy="5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57497</xdr:rowOff>
    </xdr:from>
    <xdr:to>
      <xdr:col>11</xdr:col>
      <xdr:colOff>31750</xdr:colOff>
      <xdr:row>81</xdr:row>
      <xdr:rowOff>66145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44947"/>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83645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14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100064</xdr:rowOff>
    </xdr:from>
    <xdr:to>
      <xdr:col>23</xdr:col>
      <xdr:colOff>184150</xdr:colOff>
      <xdr:row>82</xdr:row>
      <xdr:rowOff>30214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116591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3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94486</xdr:rowOff>
    </xdr:from>
    <xdr:to>
      <xdr:col>19</xdr:col>
      <xdr:colOff>184150</xdr:colOff>
      <xdr:row>82</xdr:row>
      <xdr:rowOff>24636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34813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66112</xdr:rowOff>
    </xdr:from>
    <xdr:to>
      <xdr:col>15</xdr:col>
      <xdr:colOff>133350</xdr:colOff>
      <xdr:row>81</xdr:row>
      <xdr:rowOff>167712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6697</xdr:rowOff>
    </xdr:from>
    <xdr:to>
      <xdr:col>11</xdr:col>
      <xdr:colOff>82550</xdr:colOff>
      <xdr:row>81</xdr:row>
      <xdr:rowOff>108297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118474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15345</xdr:rowOff>
    </xdr:from>
    <xdr:to>
      <xdr:col>7</xdr:col>
      <xdr:colOff>31750</xdr:colOff>
      <xdr:row>81</xdr:row>
      <xdr:rowOff>116945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127122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7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類似団体より高い水準にある。今後も制度や近隣、類似団体の動向も把握しなが</a:t>
          </a:r>
          <a:r>
            <a:rPr kumimoji="1" lang="ja-JP" altLang="en-US" sz="1100">
              <a:solidFill>
                <a:schemeClr val="dk1"/>
              </a:solidFill>
              <a:effectLst/>
              <a:latin typeface="+mn-lt"/>
              <a:ea typeface="+mn-ea"/>
              <a:cs typeface="+mn-cs"/>
            </a:rPr>
            <a:t>ら</a:t>
          </a:r>
          <a:r>
            <a:rPr kumimoji="1" lang="ja-JP" altLang="ja-JP" sz="1100">
              <a:solidFill>
                <a:schemeClr val="dk1"/>
              </a:solidFill>
              <a:effectLst/>
              <a:latin typeface="+mn-lt"/>
              <a:ea typeface="+mn-ea"/>
              <a:cs typeface="+mn-cs"/>
            </a:rPr>
            <a:t>、給与体系</a:t>
          </a:r>
          <a:r>
            <a:rPr kumimoji="1" lang="ja-JP" altLang="en-US" sz="1100">
              <a:solidFill>
                <a:schemeClr val="dk1"/>
              </a:solidFill>
              <a:effectLst/>
              <a:latin typeface="+mn-lt"/>
              <a:ea typeface="+mn-ea"/>
              <a:cs typeface="+mn-cs"/>
            </a:rPr>
            <a:t>を見直しつつ</a:t>
          </a:r>
          <a:r>
            <a:rPr kumimoji="1" lang="ja-JP" altLang="ja-JP" sz="1100">
              <a:solidFill>
                <a:schemeClr val="dk1"/>
              </a:solidFill>
              <a:effectLst/>
              <a:latin typeface="+mn-lt"/>
              <a:ea typeface="+mn-ea"/>
              <a:cs typeface="+mn-cs"/>
            </a:rPr>
            <a:t>人事管理を適切に行っていく。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89</xdr:row>
      <xdr:rowOff>2822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89</xdr:row>
      <xdr:rowOff>2822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9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107245</xdr:rowOff>
    </xdr:from>
    <xdr:to>
      <xdr:col>72</xdr:col>
      <xdr:colOff>203200</xdr:colOff>
      <xdr:row>89</xdr:row>
      <xdr:rowOff>83255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948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2822</xdr:rowOff>
    </xdr:from>
    <xdr:to>
      <xdr:col>68</xdr:col>
      <xdr:colOff>152400</xdr:colOff>
      <xdr:row>89</xdr:row>
      <xdr:rowOff>83255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618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類似団体と比較すると比率は低い傾向となっている。</a:t>
          </a:r>
          <a:endParaRPr lang="ja-JP" altLang="ja-JP" sz="1400">
            <a:effectLst/>
          </a:endParaRPr>
        </a:p>
        <a:p>
          <a:r>
            <a:rPr kumimoji="1" lang="ja-JP" altLang="ja-JP" sz="1100">
              <a:solidFill>
                <a:schemeClr val="dk1"/>
              </a:solidFill>
              <a:effectLst/>
              <a:latin typeface="+mn-lt"/>
              <a:ea typeface="+mn-ea"/>
              <a:cs typeface="+mn-cs"/>
            </a:rPr>
            <a:t>今後も業務委託やＤＸの推進による業務の効率化、合理化を進め適切な人事管理を行っていく。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16208</xdr:rowOff>
    </xdr:from>
    <xdr:to>
      <xdr:col>81</xdr:col>
      <xdr:colOff>44450</xdr:colOff>
      <xdr:row>60</xdr:row>
      <xdr:rowOff>25400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03208"/>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16208</xdr:rowOff>
    </xdr:from>
    <xdr:to>
      <xdr:col>77</xdr:col>
      <xdr:colOff>44450</xdr:colOff>
      <xdr:row>60</xdr:row>
      <xdr:rowOff>28847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0320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20804</xdr:rowOff>
    </xdr:from>
    <xdr:to>
      <xdr:col>72</xdr:col>
      <xdr:colOff>203200</xdr:colOff>
      <xdr:row>60</xdr:row>
      <xdr:rowOff>28847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078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20804</xdr:rowOff>
    </xdr:from>
    <xdr:to>
      <xdr:col>68</xdr:col>
      <xdr:colOff>152400</xdr:colOff>
      <xdr:row>60</xdr:row>
      <xdr:rowOff>24251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3078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149497</xdr:rowOff>
    </xdr:from>
    <xdr:to>
      <xdr:col>73</xdr:col>
      <xdr:colOff>44450</xdr:colOff>
      <xdr:row>60</xdr:row>
      <xdr:rowOff>79647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89824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141454</xdr:rowOff>
    </xdr:from>
    <xdr:to>
      <xdr:col>68</xdr:col>
      <xdr:colOff>203200</xdr:colOff>
      <xdr:row>60</xdr:row>
      <xdr:rowOff>71604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81781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144901</xdr:rowOff>
    </xdr:from>
    <xdr:to>
      <xdr:col>64</xdr:col>
      <xdr:colOff>152400</xdr:colOff>
      <xdr:row>60</xdr:row>
      <xdr:rowOff>75051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85228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令和２年度から令和５年度にかけて、</a:t>
          </a:r>
          <a:r>
            <a:rPr kumimoji="1" lang="ja-JP" altLang="ja-JP" sz="1100">
              <a:solidFill>
                <a:schemeClr val="dk1"/>
              </a:solidFill>
              <a:effectLst/>
              <a:latin typeface="+mn-lt"/>
              <a:ea typeface="+mn-ea"/>
              <a:cs typeface="+mn-cs"/>
            </a:rPr>
            <a:t>ＬＲＴ整備事業を始めとした</a:t>
          </a:r>
          <a:r>
            <a:rPr kumimoji="1" lang="ja-JP" altLang="en-US" sz="1100">
              <a:solidFill>
                <a:schemeClr val="dk1"/>
              </a:solidFill>
              <a:effectLst/>
              <a:latin typeface="+mn-lt"/>
              <a:ea typeface="+mn-ea"/>
              <a:cs typeface="+mn-cs"/>
            </a:rPr>
            <a:t>大型の</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据置期間を終了し償還が</a:t>
          </a:r>
          <a:r>
            <a:rPr kumimoji="1" lang="ja-JP" altLang="en-US" sz="1100">
              <a:solidFill>
                <a:schemeClr val="dk1"/>
              </a:solidFill>
              <a:effectLst/>
              <a:latin typeface="+mn-lt"/>
              <a:ea typeface="+mn-ea"/>
              <a:cs typeface="+mn-cs"/>
            </a:rPr>
            <a:t>本格化</a:t>
          </a:r>
          <a:r>
            <a:rPr kumimoji="1" lang="ja-JP" altLang="ja-JP" sz="1100">
              <a:solidFill>
                <a:schemeClr val="dk1"/>
              </a:solidFill>
              <a:effectLst/>
              <a:latin typeface="+mn-lt"/>
              <a:ea typeface="+mn-ea"/>
              <a:cs typeface="+mn-cs"/>
            </a:rPr>
            <a:t>することから、</a:t>
          </a:r>
          <a:r>
            <a:rPr kumimoji="1" lang="ja-JP" altLang="en-US" sz="1100">
              <a:solidFill>
                <a:schemeClr val="dk1"/>
              </a:solidFill>
              <a:effectLst/>
              <a:latin typeface="+mn-lt"/>
              <a:ea typeface="+mn-ea"/>
              <a:cs typeface="+mn-cs"/>
            </a:rPr>
            <a:t>近年横ばいだった</a:t>
          </a:r>
          <a:r>
            <a:rPr kumimoji="1" lang="ja-JP" altLang="ja-JP" sz="1100">
              <a:solidFill>
                <a:schemeClr val="dk1"/>
              </a:solidFill>
              <a:effectLst/>
              <a:latin typeface="+mn-lt"/>
              <a:ea typeface="+mn-ea"/>
              <a:cs typeface="+mn-cs"/>
            </a:rPr>
            <a:t>実質公債費率は</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増加していくことが見込まれる。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134862</xdr:rowOff>
    </xdr:from>
    <xdr:to>
      <xdr:col>81</xdr:col>
      <xdr:colOff>44450</xdr:colOff>
      <xdr:row>36</xdr:row>
      <xdr:rowOff>157843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3070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134862</xdr:rowOff>
    </xdr:from>
    <xdr:to>
      <xdr:col>77</xdr:col>
      <xdr:colOff>44450</xdr:colOff>
      <xdr:row>36</xdr:row>
      <xdr:rowOff>146352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3070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146352</xdr:rowOff>
    </xdr:from>
    <xdr:to>
      <xdr:col>72</xdr:col>
      <xdr:colOff>203200</xdr:colOff>
      <xdr:row>36</xdr:row>
      <xdr:rowOff>157843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3185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36</xdr:row>
      <xdr:rowOff>157843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33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107043</xdr:rowOff>
    </xdr:from>
    <xdr:to>
      <xdr:col>81</xdr:col>
      <xdr:colOff>95250</xdr:colOff>
      <xdr:row>37</xdr:row>
      <xdr:rowOff>37193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28320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84062</xdr:rowOff>
    </xdr:from>
    <xdr:to>
      <xdr:col>77</xdr:col>
      <xdr:colOff>95250</xdr:colOff>
      <xdr:row>37</xdr:row>
      <xdr:rowOff>14212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24389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95552</xdr:rowOff>
    </xdr:from>
    <xdr:to>
      <xdr:col>73</xdr:col>
      <xdr:colOff>44450</xdr:colOff>
      <xdr:row>37</xdr:row>
      <xdr:rowOff>25702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35879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107043</xdr:rowOff>
    </xdr:from>
    <xdr:to>
      <xdr:col>68</xdr:col>
      <xdr:colOff>203200</xdr:colOff>
      <xdr:row>37</xdr:row>
      <xdr:rowOff>37193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ＬＲＴ整備事業</a:t>
          </a:r>
          <a:r>
            <a:rPr kumimoji="1" lang="ja-JP" altLang="en-US" sz="1100">
              <a:solidFill>
                <a:schemeClr val="dk1"/>
              </a:solidFill>
              <a:effectLst/>
              <a:latin typeface="+mn-lt"/>
              <a:ea typeface="+mn-ea"/>
              <a:cs typeface="+mn-cs"/>
            </a:rPr>
            <a:t>を始めとした</a:t>
          </a:r>
          <a:r>
            <a:rPr kumimoji="1" lang="ja-JP" altLang="ja-JP" sz="1100">
              <a:solidFill>
                <a:schemeClr val="dk1"/>
              </a:solidFill>
              <a:effectLst/>
              <a:latin typeface="+mn-lt"/>
              <a:ea typeface="+mn-ea"/>
              <a:cs typeface="+mn-cs"/>
            </a:rPr>
            <a:t>大規模整備事業の実施によって町債残高が増加し、活用した基金の減少によって将来負担比率が増加したが事業が完了し、償還も進んだことから数字が改善した。</a:t>
          </a:r>
          <a:endParaRPr lang="ja-JP" altLang="ja-JP" sz="1400">
            <a:effectLst/>
          </a:endParaRPr>
        </a:p>
        <a:p>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ＬＲＴの維持管理に係る負担金や</a:t>
          </a:r>
          <a:r>
            <a:rPr kumimoji="1" lang="ja-JP" altLang="ja-JP" sz="1100">
              <a:solidFill>
                <a:schemeClr val="dk1"/>
              </a:solidFill>
              <a:effectLst/>
              <a:latin typeface="+mn-lt"/>
              <a:ea typeface="+mn-ea"/>
              <a:cs typeface="+mn-cs"/>
            </a:rPr>
            <a:t>かしの森公園再整備事業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の大型案件も控えており、今後数年間は同程度で推移</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14</xdr:row>
      <xdr:rowOff>155363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555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155363</xdr:rowOff>
    </xdr:from>
    <xdr:to>
      <xdr:col>77</xdr:col>
      <xdr:colOff>44450</xdr:colOff>
      <xdr:row>16</xdr:row>
      <xdr:rowOff>16994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55663"/>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16994</xdr:rowOff>
    </xdr:from>
    <xdr:to>
      <xdr:col>72</xdr:col>
      <xdr:colOff>203200</xdr:colOff>
      <xdr:row>18</xdr:row>
      <xdr:rowOff>84304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601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62956</xdr:rowOff>
    </xdr:from>
    <xdr:to>
      <xdr:col>64</xdr:col>
      <xdr:colOff>152400</xdr:colOff>
      <xdr:row>15</xdr:row>
      <xdr:rowOff>164556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6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3283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104563</xdr:rowOff>
    </xdr:from>
    <xdr:to>
      <xdr:col>77</xdr:col>
      <xdr:colOff>95250</xdr:colOff>
      <xdr:row>15</xdr:row>
      <xdr:rowOff>34713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19490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9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137644</xdr:rowOff>
    </xdr:from>
    <xdr:to>
      <xdr:col>73</xdr:col>
      <xdr:colOff>44450</xdr:colOff>
      <xdr:row>16</xdr:row>
      <xdr:rowOff>67794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52571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33504</xdr:rowOff>
    </xdr:from>
    <xdr:to>
      <xdr:col>68</xdr:col>
      <xdr:colOff>203200</xdr:colOff>
      <xdr:row>18</xdr:row>
      <xdr:rowOff>135104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119881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2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賃金上昇の影響により、</a:t>
          </a:r>
          <a:r>
            <a:rPr kumimoji="1" lang="ja-JP" altLang="ja-JP" sz="1100">
              <a:solidFill>
                <a:schemeClr val="dk1"/>
              </a:solidFill>
              <a:effectLst/>
              <a:latin typeface="+mn-lt"/>
              <a:ea typeface="+mn-ea"/>
              <a:cs typeface="+mn-cs"/>
            </a:rPr>
            <a:t>常勤職員及び会計年度任用職員人件費の伸</a:t>
          </a:r>
          <a:r>
            <a:rPr kumimoji="1" lang="ja-JP" altLang="en-US" sz="1100">
              <a:solidFill>
                <a:schemeClr val="dk1"/>
              </a:solidFill>
              <a:effectLst/>
              <a:latin typeface="+mn-lt"/>
              <a:ea typeface="+mn-ea"/>
              <a:cs typeface="+mn-cs"/>
            </a:rPr>
            <a:t>びが大きく、会計年度任用職員への勤勉手当に支給も始まったことから、高い水準を維持している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引き続き職員の給与体系や職員手当の適正な運用に努めていく。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86995</xdr:rowOff>
    </xdr:from>
    <xdr:to>
      <xdr:col>24</xdr:col>
      <xdr:colOff>25400</xdr:colOff>
      <xdr:row>36</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259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41275</xdr:rowOff>
    </xdr:from>
    <xdr:to>
      <xdr:col>19</xdr:col>
      <xdr:colOff>187325</xdr:colOff>
      <xdr:row>36</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13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41275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167005</xdr:rowOff>
    </xdr:from>
    <xdr:to>
      <xdr:col>11</xdr:col>
      <xdr:colOff>9525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1677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139065</xdr:rowOff>
    </xdr:from>
    <xdr:to>
      <xdr:col>6</xdr:col>
      <xdr:colOff>171450</xdr:colOff>
      <xdr:row>35</xdr:row>
      <xdr:rowOff>69215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79392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36195</xdr:rowOff>
    </xdr:from>
    <xdr:to>
      <xdr:col>24</xdr:col>
      <xdr:colOff>76200</xdr:colOff>
      <xdr:row>36</xdr:row>
      <xdr:rowOff>137795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161925</xdr:rowOff>
    </xdr:from>
    <xdr:to>
      <xdr:col>15</xdr:col>
      <xdr:colOff>149225</xdr:colOff>
      <xdr:row>36</xdr:row>
      <xdr:rowOff>92075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76852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116205</xdr:rowOff>
    </xdr:from>
    <xdr:to>
      <xdr:col>6</xdr:col>
      <xdr:colOff>171450</xdr:colOff>
      <xdr:row>36</xdr:row>
      <xdr:rowOff>46355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31132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物価上昇やエネルギー価格の上昇、</a:t>
          </a:r>
          <a:r>
            <a:rPr kumimoji="1" lang="ja-JP" altLang="ja-JP" sz="1100">
              <a:solidFill>
                <a:schemeClr val="dk1"/>
              </a:solidFill>
              <a:effectLst/>
              <a:latin typeface="+mn-lt"/>
              <a:ea typeface="+mn-ea"/>
              <a:cs typeface="+mn-cs"/>
            </a:rPr>
            <a:t>施設の老朽化などによって維持管理費が増加し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昨年度からさらに上昇した。今後は物価上昇を踏まえた経常経費の削減、</a:t>
          </a:r>
          <a:r>
            <a:rPr kumimoji="1" lang="ja-JP" altLang="ja-JP" sz="1100">
              <a:solidFill>
                <a:schemeClr val="dk1"/>
              </a:solidFill>
              <a:effectLst/>
              <a:latin typeface="+mn-lt"/>
              <a:ea typeface="+mn-ea"/>
              <a:cs typeface="+mn-cs"/>
            </a:rPr>
            <a:t>施設の適正管理や省エネルギーの取組</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を行い、支出の水準を抑制できるよう取り組んでいく。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131572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336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72136</xdr:rowOff>
    </xdr:from>
    <xdr:to>
      <xdr:col>78</xdr:col>
      <xdr:colOff>69850</xdr:colOff>
      <xdr:row>16</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15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16</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9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97282</xdr:rowOff>
    </xdr:from>
    <xdr:to>
      <xdr:col>69</xdr:col>
      <xdr:colOff>92075</xdr:colOff>
      <xdr:row>15</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69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114825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52849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126001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107713</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46482</xdr:rowOff>
    </xdr:from>
    <xdr:to>
      <xdr:col>65</xdr:col>
      <xdr:colOff>53975</xdr:colOff>
      <xdr:row>15</xdr:row>
      <xdr:rowOff>148082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132859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物価高騰対応重点支援地方創生臨時交付金を活用して、調整給付事業や低所得世帯臨時給付金事業を実施したため、前年度に引き続き高い水準を維持している。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今後も高齢化などにより扶助費の増加が見込まれるため、事業の適正化を図りながら進めていく。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後期高齢者医療広域連合負担金の減や、公共下水道事業特別会計繰出金・農業集落排水事業特別会計繰出金の減等により昨年度から減少し、昨年度以前に引き続き類似団体より低い水準で推移している。</a:t>
          </a:r>
          <a:endParaRPr kumimoji="1" lang="en-US" altLang="ja-JP" sz="1100">
            <a:latin typeface="+mn-ea"/>
            <a:ea typeface="+mn-ea"/>
          </a:endParaRPr>
        </a:p>
        <a:p>
          <a:r>
            <a:rPr kumimoji="1" lang="ja-JP" altLang="ja-JP" sz="1100">
              <a:solidFill>
                <a:schemeClr val="dk1"/>
              </a:solidFill>
              <a:effectLst/>
              <a:latin typeface="+mn-lt"/>
              <a:ea typeface="+mn-ea"/>
              <a:cs typeface="+mn-cs"/>
            </a:rPr>
            <a:t>特別会計の運営において、一般会計などに基準外の繰出しを求めることのないように引き続き健全な財政運営に努めていく。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19050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38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55</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54</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139700</xdr:rowOff>
    </xdr:from>
    <xdr:to>
      <xdr:col>78</xdr:col>
      <xdr:colOff>120650</xdr:colOff>
      <xdr:row>55</xdr:row>
      <xdr:rowOff>69850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80027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下水道事業特別会計が公営企業法適用になり、一般会計繰出金が補助費になったことで、補助費が増加したこと等により昨年度より上昇した。</a:t>
          </a:r>
          <a:endParaRPr kumimoji="1" lang="en-US" altLang="ja-JP" sz="1100">
            <a:latin typeface="+mn-ea"/>
            <a:ea typeface="+mn-ea"/>
          </a:endParaRPr>
        </a:p>
        <a:p>
          <a:r>
            <a:rPr kumimoji="1" lang="ja-JP" altLang="en-US" sz="1100">
              <a:latin typeface="+mn-ea"/>
              <a:ea typeface="+mn-ea"/>
            </a:rPr>
            <a:t>今後も同程度の水準で推移していくと見込んでいるが、各所団体への補助金等の見直しをはじめ、適切な補助の執行に努める。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111760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001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36</xdr:row>
      <xdr:rowOff>27940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01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100330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85090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77487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大型事業に備えて借入を抑制してきた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、令和２年度以降の大型事業の借入</a:t>
          </a:r>
          <a:r>
            <a:rPr kumimoji="1" lang="ja-JP" altLang="en-US" sz="1100">
              <a:solidFill>
                <a:schemeClr val="dk1"/>
              </a:solidFill>
              <a:effectLst/>
              <a:latin typeface="+mn-lt"/>
              <a:ea typeface="+mn-ea"/>
              <a:cs typeface="+mn-cs"/>
            </a:rPr>
            <a:t>のうちいくつか</a:t>
          </a:r>
          <a:r>
            <a:rPr kumimoji="1" lang="ja-JP" altLang="ja-JP" sz="1100">
              <a:solidFill>
                <a:schemeClr val="dk1"/>
              </a:solidFill>
              <a:effectLst/>
              <a:latin typeface="+mn-lt"/>
              <a:ea typeface="+mn-ea"/>
              <a:cs typeface="+mn-cs"/>
            </a:rPr>
            <a:t>が据置期間</a:t>
          </a:r>
          <a:r>
            <a:rPr kumimoji="1" lang="ja-JP" altLang="en-US" sz="1100">
              <a:solidFill>
                <a:schemeClr val="dk1"/>
              </a:solidFill>
              <a:effectLst/>
              <a:latin typeface="+mn-lt"/>
              <a:ea typeface="+mn-ea"/>
              <a:cs typeface="+mn-cs"/>
            </a:rPr>
            <a:t>を終了し、償還開始したため昨年度より増加している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今後、特に令和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４年度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した町債</a:t>
          </a:r>
          <a:r>
            <a:rPr kumimoji="1" lang="ja-JP" altLang="ja-JP" sz="1100">
              <a:solidFill>
                <a:schemeClr val="dk1"/>
              </a:solidFill>
              <a:effectLst/>
              <a:latin typeface="+mn-lt"/>
              <a:ea typeface="+mn-ea"/>
              <a:cs typeface="+mn-cs"/>
            </a:rPr>
            <a:t>の償還が本格化することから徐々に増加し、令和８年度から大幅に増加する見込みであることから、今後も計画的に借入と償還に努めていく。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140716</xdr:rowOff>
    </xdr:from>
    <xdr:to>
      <xdr:col>24</xdr:col>
      <xdr:colOff>25400</xdr:colOff>
      <xdr:row>75</xdr:row>
      <xdr:rowOff>28702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280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140716</xdr:rowOff>
    </xdr:from>
    <xdr:to>
      <xdr:col>19</xdr:col>
      <xdr:colOff>187325</xdr:colOff>
      <xdr:row>74</xdr:row>
      <xdr:rowOff>145288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28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75</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32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46990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60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89916</xdr:rowOff>
    </xdr:from>
    <xdr:to>
      <xdr:col>20</xdr:col>
      <xdr:colOff>38100</xdr:colOff>
      <xdr:row>75</xdr:row>
      <xdr:rowOff>20066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30243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公債費を除く義務的経費が増加していることに加えて、</a:t>
          </a:r>
          <a:r>
            <a:rPr kumimoji="1" lang="ja-JP" altLang="en-US" sz="1100">
              <a:solidFill>
                <a:schemeClr val="dk1"/>
              </a:solidFill>
              <a:effectLst/>
              <a:latin typeface="+mn-lt"/>
              <a:ea typeface="+mn-ea"/>
              <a:cs typeface="+mn-cs"/>
            </a:rPr>
            <a:t>物価上昇による</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の増や</a:t>
          </a: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の増等により、</a:t>
          </a:r>
          <a:r>
            <a:rPr kumimoji="1" lang="ja-JP" altLang="ja-JP" sz="1100">
              <a:solidFill>
                <a:schemeClr val="dk1"/>
              </a:solidFill>
              <a:effectLst/>
              <a:latin typeface="+mn-lt"/>
              <a:ea typeface="+mn-ea"/>
              <a:cs typeface="+mn-cs"/>
            </a:rPr>
            <a:t>経常一般財源に対して経常経費が伸びているため、ＤＸの推進</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業務</a:t>
          </a:r>
          <a:r>
            <a:rPr kumimoji="1" lang="ja-JP" altLang="en-US" sz="1100">
              <a:solidFill>
                <a:schemeClr val="dk1"/>
              </a:solidFill>
              <a:effectLst/>
              <a:latin typeface="+mn-lt"/>
              <a:ea typeface="+mn-ea"/>
              <a:cs typeface="+mn-cs"/>
            </a:rPr>
            <a:t>方法の見直し、</a:t>
          </a:r>
          <a:r>
            <a:rPr kumimoji="1" lang="ja-JP" altLang="ja-JP" sz="1100">
              <a:solidFill>
                <a:schemeClr val="dk1"/>
              </a:solidFill>
              <a:effectLst/>
              <a:latin typeface="+mn-lt"/>
              <a:ea typeface="+mn-ea"/>
              <a:cs typeface="+mn-cs"/>
            </a:rPr>
            <a:t>補助金等の見直し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を行い、健全な財政運営の取組みを進めていく。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21844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38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8128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560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26416</xdr:rowOff>
    </xdr:from>
    <xdr:to>
      <xdr:col>73</xdr:col>
      <xdr:colOff>180975</xdr:colOff>
      <xdr:row>75</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851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26416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8371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32275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114571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43705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132859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147066</xdr:rowOff>
    </xdr:from>
    <xdr:to>
      <xdr:col>69</xdr:col>
      <xdr:colOff>142875</xdr:colOff>
      <xdr:row>75</xdr:row>
      <xdr:rowOff>77216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61993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132986</xdr:rowOff>
    </xdr:from>
    <xdr:to>
      <xdr:col>29</xdr:col>
      <xdr:colOff>127000</xdr:colOff>
      <xdr:row>19</xdr:row>
      <xdr:rowOff>9170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66711"/>
          <a:ext cx="647700" cy="4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9170</xdr:rowOff>
    </xdr:from>
    <xdr:to>
      <xdr:col>26</xdr:col>
      <xdr:colOff>50800</xdr:colOff>
      <xdr:row>19</xdr:row>
      <xdr:rowOff>40797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14345"/>
          <a:ext cx="698500" cy="3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40797</xdr:rowOff>
    </xdr:from>
    <xdr:to>
      <xdr:col>22</xdr:col>
      <xdr:colOff>114300</xdr:colOff>
      <xdr:row>19</xdr:row>
      <xdr:rowOff>49781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5972"/>
          <a:ext cx="698500" cy="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49781</xdr:rowOff>
    </xdr:from>
    <xdr:to>
      <xdr:col>18</xdr:col>
      <xdr:colOff>177800</xdr:colOff>
      <xdr:row>19</xdr:row>
      <xdr:rowOff>61885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54956"/>
          <a:ext cx="698500" cy="1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100734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82185</xdr:rowOff>
    </xdr:from>
    <xdr:to>
      <xdr:col>29</xdr:col>
      <xdr:colOff>177800</xdr:colOff>
      <xdr:row>19</xdr:row>
      <xdr:rowOff>12336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1591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54263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8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129820</xdr:rowOff>
    </xdr:from>
    <xdr:to>
      <xdr:col>26</xdr:col>
      <xdr:colOff>101600</xdr:colOff>
      <xdr:row>19</xdr:row>
      <xdr:rowOff>59970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6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44747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4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161447</xdr:rowOff>
    </xdr:from>
    <xdr:to>
      <xdr:col>22</xdr:col>
      <xdr:colOff>165100</xdr:colOff>
      <xdr:row>19</xdr:row>
      <xdr:rowOff>91597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95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76374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170431</xdr:rowOff>
    </xdr:from>
    <xdr:to>
      <xdr:col>19</xdr:col>
      <xdr:colOff>38100</xdr:colOff>
      <xdr:row>19</xdr:row>
      <xdr:rowOff>100581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0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85358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11085</xdr:rowOff>
    </xdr:from>
    <xdr:to>
      <xdr:col>15</xdr:col>
      <xdr:colOff>101600</xdr:colOff>
      <xdr:row>19</xdr:row>
      <xdr:rowOff>112685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1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97462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162803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8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152626</xdr:rowOff>
    </xdr:from>
    <xdr:to>
      <xdr:col>29</xdr:col>
      <xdr:colOff>127000</xdr:colOff>
      <xdr:row>37</xdr:row>
      <xdr:rowOff>268412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277326"/>
          <a:ext cx="647700" cy="11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240820</xdr:rowOff>
    </xdr:from>
    <xdr:to>
      <xdr:col>26</xdr:col>
      <xdr:colOff>50800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365520"/>
          <a:ext cx="6985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204267</xdr:rowOff>
    </xdr:from>
    <xdr:to>
      <xdr:col>22</xdr:col>
      <xdr:colOff>114300</xdr:colOff>
      <xdr:row>37</xdr:row>
      <xdr:rowOff>240820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328967"/>
          <a:ext cx="698500" cy="3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204267</xdr:rowOff>
    </xdr:from>
    <xdr:to>
      <xdr:col>18</xdr:col>
      <xdr:colOff>177800</xdr:colOff>
      <xdr:row>37</xdr:row>
      <xdr:rowOff>246398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328967"/>
          <a:ext cx="698500" cy="4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41453</xdr:rowOff>
    </xdr:from>
    <xdr:to>
      <xdr:col>15</xdr:col>
      <xdr:colOff>101600</xdr:colOff>
      <xdr:row>35</xdr:row>
      <xdr:rowOff>143053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65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153230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42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101826</xdr:rowOff>
    </xdr:from>
    <xdr:to>
      <xdr:col>29</xdr:col>
      <xdr:colOff>177800</xdr:colOff>
      <xdr:row>37</xdr:row>
      <xdr:rowOff>203426</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22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10403</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13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217612</xdr:rowOff>
    </xdr:from>
    <xdr:to>
      <xdr:col>26</xdr:col>
      <xdr:colOff>101600</xdr:colOff>
      <xdr:row>37</xdr:row>
      <xdr:rowOff>319212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34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303989</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42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190020</xdr:rowOff>
    </xdr:from>
    <xdr:to>
      <xdr:col>22</xdr:col>
      <xdr:colOff>165100</xdr:colOff>
      <xdr:row>37</xdr:row>
      <xdr:rowOff>291620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3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276397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4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153467</xdr:rowOff>
    </xdr:from>
    <xdr:to>
      <xdr:col>19</xdr:col>
      <xdr:colOff>38100</xdr:colOff>
      <xdr:row>37</xdr:row>
      <xdr:rowOff>255067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27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239844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36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195598</xdr:rowOff>
    </xdr:from>
    <xdr:to>
      <xdr:col>15</xdr:col>
      <xdr:colOff>101600</xdr:colOff>
      <xdr:row>37</xdr:row>
      <xdr:rowOff>297198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32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281975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4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133288</xdr:rowOff>
    </xdr:from>
    <xdr:to>
      <xdr:col>24</xdr:col>
      <xdr:colOff>63500</xdr:colOff>
      <xdr:row>37</xdr:row>
      <xdr:rowOff>200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5488"/>
          <a:ext cx="8382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xdr:rowOff>
    </xdr:from>
    <xdr:to>
      <xdr:col>19</xdr:col>
      <xdr:colOff>177800</xdr:colOff>
      <xdr:row>37</xdr:row>
      <xdr:rowOff>63326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3850"/>
          <a:ext cx="8890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63326</xdr:rowOff>
    </xdr:from>
    <xdr:to>
      <xdr:col>15</xdr:col>
      <xdr:colOff>50800</xdr:colOff>
      <xdr:row>37</xdr:row>
      <xdr:rowOff>71327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697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71327</xdr:rowOff>
    </xdr:from>
    <xdr:to>
      <xdr:col>10</xdr:col>
      <xdr:colOff>114300</xdr:colOff>
      <xdr:row>37</xdr:row>
      <xdr:rowOff>85892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4977"/>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82488</xdr:rowOff>
    </xdr:from>
    <xdr:to>
      <xdr:col>24</xdr:col>
      <xdr:colOff>114300</xdr:colOff>
      <xdr:row>37</xdr:row>
      <xdr:rowOff>12638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60915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120850</xdr:rowOff>
    </xdr:from>
    <xdr:to>
      <xdr:col>20</xdr:col>
      <xdr:colOff>38100</xdr:colOff>
      <xdr:row>37</xdr:row>
      <xdr:rowOff>51000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42127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8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12526</xdr:rowOff>
    </xdr:from>
    <xdr:to>
      <xdr:col>15</xdr:col>
      <xdr:colOff>101600</xdr:colOff>
      <xdr:row>37</xdr:row>
      <xdr:rowOff>114126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105253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20527</xdr:rowOff>
    </xdr:from>
    <xdr:to>
      <xdr:col>10</xdr:col>
      <xdr:colOff>165100</xdr:colOff>
      <xdr:row>37</xdr:row>
      <xdr:rowOff>122127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113254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35092</xdr:rowOff>
    </xdr:from>
    <xdr:to>
      <xdr:col>6</xdr:col>
      <xdr:colOff>38100</xdr:colOff>
      <xdr:row>37</xdr:row>
      <xdr:rowOff>136692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127819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124281</xdr:rowOff>
    </xdr:from>
    <xdr:to>
      <xdr:col>24</xdr:col>
      <xdr:colOff>63500</xdr:colOff>
      <xdr:row>56</xdr:row>
      <xdr:rowOff>127714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25481"/>
          <a:ext cx="8382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124281</xdr:rowOff>
    </xdr:from>
    <xdr:to>
      <xdr:col>19</xdr:col>
      <xdr:colOff>177800</xdr:colOff>
      <xdr:row>56</xdr:row>
      <xdr:rowOff>138447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5481"/>
          <a:ext cx="8890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138447</xdr:rowOff>
    </xdr:from>
    <xdr:to>
      <xdr:col>15</xdr:col>
      <xdr:colOff>50800</xdr:colOff>
      <xdr:row>57</xdr:row>
      <xdr:rowOff>41718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39647"/>
          <a:ext cx="889000" cy="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25541</xdr:rowOff>
    </xdr:from>
    <xdr:to>
      <xdr:col>10</xdr:col>
      <xdr:colOff>114300</xdr:colOff>
      <xdr:row>57</xdr:row>
      <xdr:rowOff>41718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98191"/>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9974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4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76914</xdr:rowOff>
    </xdr:from>
    <xdr:to>
      <xdr:col>24</xdr:col>
      <xdr:colOff>114300</xdr:colOff>
      <xdr:row>57</xdr:row>
      <xdr:rowOff>7064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55341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5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73481</xdr:rowOff>
    </xdr:from>
    <xdr:to>
      <xdr:col>20</xdr:col>
      <xdr:colOff>38100</xdr:colOff>
      <xdr:row>57</xdr:row>
      <xdr:rowOff>3631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20158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87647</xdr:rowOff>
    </xdr:from>
    <xdr:to>
      <xdr:col>15</xdr:col>
      <xdr:colOff>101600</xdr:colOff>
      <xdr:row>57</xdr:row>
      <xdr:rowOff>17797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34324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6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162368</xdr:rowOff>
    </xdr:from>
    <xdr:to>
      <xdr:col>10</xdr:col>
      <xdr:colOff>165100</xdr:colOff>
      <xdr:row>57</xdr:row>
      <xdr:rowOff>92518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83645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146191</xdr:rowOff>
    </xdr:from>
    <xdr:to>
      <xdr:col>6</xdr:col>
      <xdr:colOff>38100</xdr:colOff>
      <xdr:row>57</xdr:row>
      <xdr:rowOff>76341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67468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4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14694</xdr:rowOff>
    </xdr:from>
    <xdr:to>
      <xdr:col>24</xdr:col>
      <xdr:colOff>63500</xdr:colOff>
      <xdr:row>79</xdr:row>
      <xdr:rowOff>44335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9244"/>
          <a:ext cx="8382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14694</xdr:rowOff>
    </xdr:from>
    <xdr:to>
      <xdr:col>19</xdr:col>
      <xdr:colOff>177800</xdr:colOff>
      <xdr:row>79</xdr:row>
      <xdr:rowOff>44298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9244"/>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15836</xdr:rowOff>
    </xdr:from>
    <xdr:to>
      <xdr:col>15</xdr:col>
      <xdr:colOff>50800</xdr:colOff>
      <xdr:row>79</xdr:row>
      <xdr:rowOff>44298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0386"/>
          <a:ext cx="889000" cy="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15151</xdr:rowOff>
    </xdr:from>
    <xdr:to>
      <xdr:col>10</xdr:col>
      <xdr:colOff>114300</xdr:colOff>
      <xdr:row>79</xdr:row>
      <xdr:rowOff>15836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5970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65391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164985</xdr:rowOff>
    </xdr:from>
    <xdr:to>
      <xdr:col>24</xdr:col>
      <xdr:colOff>114300</xdr:colOff>
      <xdr:row>79</xdr:row>
      <xdr:rowOff>95135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79912</xdr:rowOff>
    </xdr:from>
    <xdr:ext cx="249299"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3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135344</xdr:rowOff>
    </xdr:from>
    <xdr:to>
      <xdr:col>20</xdr:col>
      <xdr:colOff>38100</xdr:colOff>
      <xdr:row>79</xdr:row>
      <xdr:rowOff>65494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56621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164948</xdr:rowOff>
    </xdr:from>
    <xdr:to>
      <xdr:col>15</xdr:col>
      <xdr:colOff>101600</xdr:colOff>
      <xdr:row>79</xdr:row>
      <xdr:rowOff>95098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116650</xdr:colOff>
      <xdr:row>79</xdr:row>
      <xdr:rowOff>86225</xdr:rowOff>
    </xdr:from>
    <xdr:ext cx="24929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83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136486</xdr:rowOff>
    </xdr:from>
    <xdr:to>
      <xdr:col>10</xdr:col>
      <xdr:colOff>165100</xdr:colOff>
      <xdr:row>79</xdr:row>
      <xdr:rowOff>66636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57763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135801</xdr:rowOff>
    </xdr:from>
    <xdr:to>
      <xdr:col>6</xdr:col>
      <xdr:colOff>38100</xdr:colOff>
      <xdr:row>79</xdr:row>
      <xdr:rowOff>65951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57078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85750</xdr:rowOff>
    </xdr:from>
    <xdr:to>
      <xdr:col>24</xdr:col>
      <xdr:colOff>63500</xdr:colOff>
      <xdr:row>97</xdr:row>
      <xdr:rowOff>17235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44950"/>
          <a:ext cx="838200" cy="10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17235</xdr:rowOff>
    </xdr:from>
    <xdr:to>
      <xdr:col>19</xdr:col>
      <xdr:colOff>177800</xdr:colOff>
      <xdr:row>97</xdr:row>
      <xdr:rowOff>84062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47885"/>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57290</xdr:rowOff>
    </xdr:from>
    <xdr:to>
      <xdr:col>15</xdr:col>
      <xdr:colOff>50800</xdr:colOff>
      <xdr:row>97</xdr:row>
      <xdr:rowOff>84062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6490"/>
          <a:ext cx="889000" cy="1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57290</xdr:rowOff>
    </xdr:from>
    <xdr:to>
      <xdr:col>10</xdr:col>
      <xdr:colOff>114300</xdr:colOff>
      <xdr:row>98</xdr:row>
      <xdr:rowOff>18910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6490"/>
          <a:ext cx="889000" cy="3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147972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34950</xdr:rowOff>
    </xdr:from>
    <xdr:to>
      <xdr:col>24</xdr:col>
      <xdr:colOff>114300</xdr:colOff>
      <xdr:row>96</xdr:row>
      <xdr:rowOff>136550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137885</xdr:rowOff>
    </xdr:from>
    <xdr:to>
      <xdr:col>20</xdr:col>
      <xdr:colOff>38100</xdr:colOff>
      <xdr:row>97</xdr:row>
      <xdr:rowOff>68035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59162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33262</xdr:rowOff>
    </xdr:from>
    <xdr:to>
      <xdr:col>15</xdr:col>
      <xdr:colOff>101600</xdr:colOff>
      <xdr:row>97</xdr:row>
      <xdr:rowOff>134862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125989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6490</xdr:rowOff>
    </xdr:from>
    <xdr:to>
      <xdr:col>10</xdr:col>
      <xdr:colOff>165100</xdr:colOff>
      <xdr:row>96</xdr:row>
      <xdr:rowOff>108090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99217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139560</xdr:rowOff>
    </xdr:from>
    <xdr:to>
      <xdr:col>6</xdr:col>
      <xdr:colOff>38100</xdr:colOff>
      <xdr:row>98</xdr:row>
      <xdr:rowOff>69710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60837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29782</xdr:rowOff>
    </xdr:from>
    <xdr:to>
      <xdr:col>55</xdr:col>
      <xdr:colOff>0</xdr:colOff>
      <xdr:row>36</xdr:row>
      <xdr:rowOff>99074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01982"/>
          <a:ext cx="838200" cy="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99074</xdr:rowOff>
    </xdr:from>
    <xdr:to>
      <xdr:col>50</xdr:col>
      <xdr:colOff>114300</xdr:colOff>
      <xdr:row>36</xdr:row>
      <xdr:rowOff>105463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1274"/>
          <a:ext cx="8890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105463</xdr:rowOff>
    </xdr:from>
    <xdr:to>
      <xdr:col>45</xdr:col>
      <xdr:colOff>177800</xdr:colOff>
      <xdr:row>36</xdr:row>
      <xdr:rowOff>150059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7663"/>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126152</xdr:rowOff>
    </xdr:from>
    <xdr:to>
      <xdr:col>41</xdr:col>
      <xdr:colOff>50800</xdr:colOff>
      <xdr:row>36</xdr:row>
      <xdr:rowOff>150059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55452"/>
          <a:ext cx="889000" cy="36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30022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150432</xdr:rowOff>
    </xdr:from>
    <xdr:to>
      <xdr:col>55</xdr:col>
      <xdr:colOff>50800</xdr:colOff>
      <xdr:row>36</xdr:row>
      <xdr:rowOff>80582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1859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0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48274</xdr:rowOff>
    </xdr:from>
    <xdr:to>
      <xdr:col>50</xdr:col>
      <xdr:colOff>165100</xdr:colOff>
      <xdr:row>36</xdr:row>
      <xdr:rowOff>149874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141001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54663</xdr:rowOff>
    </xdr:from>
    <xdr:to>
      <xdr:col>46</xdr:col>
      <xdr:colOff>38100</xdr:colOff>
      <xdr:row>36</xdr:row>
      <xdr:rowOff>156263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147390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1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99259</xdr:rowOff>
    </xdr:from>
    <xdr:to>
      <xdr:col>41</xdr:col>
      <xdr:colOff>101600</xdr:colOff>
      <xdr:row>37</xdr:row>
      <xdr:rowOff>29409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20536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6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75352</xdr:rowOff>
    </xdr:from>
    <xdr:to>
      <xdr:col>36</xdr:col>
      <xdr:colOff>165100</xdr:colOff>
      <xdr:row>35</xdr:row>
      <xdr:rowOff>5502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168079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9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83449</xdr:rowOff>
    </xdr:from>
    <xdr:to>
      <xdr:col>55</xdr:col>
      <xdr:colOff>0</xdr:colOff>
      <xdr:row>58</xdr:row>
      <xdr:rowOff>114901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27549"/>
          <a:ext cx="8382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169974</xdr:rowOff>
    </xdr:from>
    <xdr:to>
      <xdr:col>50</xdr:col>
      <xdr:colOff>114300</xdr:colOff>
      <xdr:row>58</xdr:row>
      <xdr:rowOff>83449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256824"/>
          <a:ext cx="889000" cy="77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169974</xdr:rowOff>
    </xdr:from>
    <xdr:to>
      <xdr:col>45</xdr:col>
      <xdr:colOff>177800</xdr:colOff>
      <xdr:row>56</xdr:row>
      <xdr:rowOff>151019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56824"/>
          <a:ext cx="889000" cy="49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151019</xdr:rowOff>
    </xdr:from>
    <xdr:to>
      <xdr:col>41</xdr:col>
      <xdr:colOff>50800</xdr:colOff>
      <xdr:row>57</xdr:row>
      <xdr:rowOff>2108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52219"/>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28652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64101</xdr:rowOff>
    </xdr:from>
    <xdr:to>
      <xdr:col>55</xdr:col>
      <xdr:colOff>50800</xdr:colOff>
      <xdr:row>58</xdr:row>
      <xdr:rowOff>165701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150478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32649</xdr:rowOff>
    </xdr:from>
    <xdr:to>
      <xdr:col>50</xdr:col>
      <xdr:colOff>165100</xdr:colOff>
      <xdr:row>58</xdr:row>
      <xdr:rowOff>134249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125376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119174</xdr:rowOff>
    </xdr:from>
    <xdr:to>
      <xdr:col>46</xdr:col>
      <xdr:colOff>38100</xdr:colOff>
      <xdr:row>54</xdr:row>
      <xdr:rowOff>49324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0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65851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98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100219</xdr:rowOff>
    </xdr:from>
    <xdr:to>
      <xdr:col>41</xdr:col>
      <xdr:colOff>101600</xdr:colOff>
      <xdr:row>57</xdr:row>
      <xdr:rowOff>30369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46896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7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122758</xdr:rowOff>
    </xdr:from>
    <xdr:to>
      <xdr:col>36</xdr:col>
      <xdr:colOff>165100</xdr:colOff>
      <xdr:row>57</xdr:row>
      <xdr:rowOff>52908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69435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9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100065</xdr:rowOff>
    </xdr:from>
    <xdr:to>
      <xdr:col>55</xdr:col>
      <xdr:colOff>0</xdr:colOff>
      <xdr:row>78</xdr:row>
      <xdr:rowOff>138145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73165"/>
          <a:ext cx="8382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100804</xdr:rowOff>
    </xdr:from>
    <xdr:to>
      <xdr:col>50</xdr:col>
      <xdr:colOff>114300</xdr:colOff>
      <xdr:row>78</xdr:row>
      <xdr:rowOff>100065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88104"/>
          <a:ext cx="889000" cy="6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100804</xdr:rowOff>
    </xdr:from>
    <xdr:to>
      <xdr:col>45</xdr:col>
      <xdr:colOff>177800</xdr:colOff>
      <xdr:row>77</xdr:row>
      <xdr:rowOff>48194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88104"/>
          <a:ext cx="889000" cy="4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48194</xdr:rowOff>
    </xdr:from>
    <xdr:to>
      <xdr:col>41</xdr:col>
      <xdr:colOff>50800</xdr:colOff>
      <xdr:row>77</xdr:row>
      <xdr:rowOff>95884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49844"/>
          <a:ext cx="889000" cy="4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121485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87345</xdr:rowOff>
    </xdr:from>
    <xdr:to>
      <xdr:col>55</xdr:col>
      <xdr:colOff>50800</xdr:colOff>
      <xdr:row>79</xdr:row>
      <xdr:rowOff>17495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2272</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49265</xdr:rowOff>
    </xdr:from>
    <xdr:to>
      <xdr:col>50</xdr:col>
      <xdr:colOff>165100</xdr:colOff>
      <xdr:row>78</xdr:row>
      <xdr:rowOff>150865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141992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50004</xdr:rowOff>
    </xdr:from>
    <xdr:to>
      <xdr:col>46</xdr:col>
      <xdr:colOff>38100</xdr:colOff>
      <xdr:row>74</xdr:row>
      <xdr:rowOff>151604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168131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1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168844</xdr:rowOff>
    </xdr:from>
    <xdr:to>
      <xdr:col>41</xdr:col>
      <xdr:colOff>101600</xdr:colOff>
      <xdr:row>77</xdr:row>
      <xdr:rowOff>98994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115521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7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45084</xdr:rowOff>
    </xdr:from>
    <xdr:to>
      <xdr:col>36</xdr:col>
      <xdr:colOff>165100</xdr:colOff>
      <xdr:row>77</xdr:row>
      <xdr:rowOff>146684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163211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105807</xdr:rowOff>
    </xdr:from>
    <xdr:to>
      <xdr:col>55</xdr:col>
      <xdr:colOff>0</xdr:colOff>
      <xdr:row>97</xdr:row>
      <xdr:rowOff>115765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36457"/>
          <a:ext cx="8382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54702</xdr:rowOff>
    </xdr:from>
    <xdr:to>
      <xdr:col>50</xdr:col>
      <xdr:colOff>114300</xdr:colOff>
      <xdr:row>97</xdr:row>
      <xdr:rowOff>105807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42452"/>
          <a:ext cx="889000" cy="3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54702</xdr:rowOff>
    </xdr:from>
    <xdr:to>
      <xdr:col>45</xdr:col>
      <xdr:colOff>177800</xdr:colOff>
      <xdr:row>97</xdr:row>
      <xdr:rowOff>103352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42452"/>
          <a:ext cx="889000" cy="39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76414</xdr:rowOff>
    </xdr:from>
    <xdr:to>
      <xdr:col>41</xdr:col>
      <xdr:colOff>50800</xdr:colOff>
      <xdr:row>97</xdr:row>
      <xdr:rowOff>103352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35614"/>
          <a:ext cx="889000" cy="19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64965</xdr:rowOff>
    </xdr:from>
    <xdr:to>
      <xdr:col>55</xdr:col>
      <xdr:colOff>50800</xdr:colOff>
      <xdr:row>97</xdr:row>
      <xdr:rowOff>166565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9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43392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55007</xdr:rowOff>
    </xdr:from>
    <xdr:to>
      <xdr:col>50</xdr:col>
      <xdr:colOff>165100</xdr:colOff>
      <xdr:row>97</xdr:row>
      <xdr:rowOff>156607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147734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3902</xdr:rowOff>
    </xdr:from>
    <xdr:to>
      <xdr:col>46</xdr:col>
      <xdr:colOff>38100</xdr:colOff>
      <xdr:row>95</xdr:row>
      <xdr:rowOff>105502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122029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06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52552</xdr:rowOff>
    </xdr:from>
    <xdr:to>
      <xdr:col>41</xdr:col>
      <xdr:colOff>101600</xdr:colOff>
      <xdr:row>97</xdr:row>
      <xdr:rowOff>154152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25614</xdr:rowOff>
    </xdr:from>
    <xdr:to>
      <xdr:col>36</xdr:col>
      <xdr:colOff>165100</xdr:colOff>
      <xdr:row>96</xdr:row>
      <xdr:rowOff>127214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143741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6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24577</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9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145227</xdr:rowOff>
    </xdr:from>
    <xdr:to>
      <xdr:col>67</xdr:col>
      <xdr:colOff>101600</xdr:colOff>
      <xdr:row>38</xdr:row>
      <xdr:rowOff>75377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66504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81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141507</xdr:rowOff>
    </xdr:from>
    <xdr:to>
      <xdr:col>85</xdr:col>
      <xdr:colOff>126364</xdr:colOff>
      <xdr:row>77</xdr:row>
      <xdr:rowOff>164564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1971557"/>
          <a:ext cx="1269" cy="139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168391</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164564</xdr:rowOff>
    </xdr:from>
    <xdr:to>
      <xdr:col>86</xdr:col>
      <xdr:colOff>25400</xdr:colOff>
      <xdr:row>77</xdr:row>
      <xdr:rowOff>164564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6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88184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4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141507</xdr:rowOff>
    </xdr:from>
    <xdr:to>
      <xdr:col>86</xdr:col>
      <xdr:colOff>25400</xdr:colOff>
      <xdr:row>69</xdr:row>
      <xdr:rowOff>141507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197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164564</xdr:rowOff>
    </xdr:from>
    <xdr:to>
      <xdr:col>85</xdr:col>
      <xdr:colOff>127000</xdr:colOff>
      <xdr:row>78</xdr:row>
      <xdr:rowOff>64883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66214"/>
          <a:ext cx="838200" cy="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77726</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6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54849</xdr:rowOff>
    </xdr:from>
    <xdr:to>
      <xdr:col>85</xdr:col>
      <xdr:colOff>177800</xdr:colOff>
      <xdr:row>75</xdr:row>
      <xdr:rowOff>156449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64883</xdr:rowOff>
    </xdr:from>
    <xdr:to>
      <xdr:col>81</xdr:col>
      <xdr:colOff>50800</xdr:colOff>
      <xdr:row>78</xdr:row>
      <xdr:rowOff>69204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7983"/>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2076</xdr:rowOff>
    </xdr:from>
    <xdr:to>
      <xdr:col>81</xdr:col>
      <xdr:colOff>101600</xdr:colOff>
      <xdr:row>75</xdr:row>
      <xdr:rowOff>103676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120203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42969</xdr:rowOff>
    </xdr:from>
    <xdr:to>
      <xdr:col>76</xdr:col>
      <xdr:colOff>114300</xdr:colOff>
      <xdr:row>78</xdr:row>
      <xdr:rowOff>69204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16069"/>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19482</xdr:rowOff>
    </xdr:from>
    <xdr:to>
      <xdr:col>76</xdr:col>
      <xdr:colOff>165100</xdr:colOff>
      <xdr:row>75</xdr:row>
      <xdr:rowOff>121082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7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137609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8778</xdr:rowOff>
    </xdr:from>
    <xdr:to>
      <xdr:col>71</xdr:col>
      <xdr:colOff>177800</xdr:colOff>
      <xdr:row>78</xdr:row>
      <xdr:rowOff>42969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81878"/>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45400</xdr:rowOff>
    </xdr:from>
    <xdr:to>
      <xdr:col>72</xdr:col>
      <xdr:colOff>38100</xdr:colOff>
      <xdr:row>75</xdr:row>
      <xdr:rowOff>147000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0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163527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28441</xdr:rowOff>
    </xdr:from>
    <xdr:to>
      <xdr:col>67</xdr:col>
      <xdr:colOff>101600</xdr:colOff>
      <xdr:row>74</xdr:row>
      <xdr:rowOff>130041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1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146568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4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113764</xdr:rowOff>
    </xdr:from>
    <xdr:to>
      <xdr:col>85</xdr:col>
      <xdr:colOff>177800</xdr:colOff>
      <xdr:row>78</xdr:row>
      <xdr:rowOff>43914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28691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3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14083</xdr:rowOff>
    </xdr:from>
    <xdr:to>
      <xdr:col>81</xdr:col>
      <xdr:colOff>101600</xdr:colOff>
      <xdr:row>78</xdr:row>
      <xdr:rowOff>115683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106810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18404</xdr:rowOff>
    </xdr:from>
    <xdr:to>
      <xdr:col>76</xdr:col>
      <xdr:colOff>165100</xdr:colOff>
      <xdr:row>78</xdr:row>
      <xdr:rowOff>120004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111131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163619</xdr:rowOff>
    </xdr:from>
    <xdr:to>
      <xdr:col>72</xdr:col>
      <xdr:colOff>38100</xdr:colOff>
      <xdr:row>78</xdr:row>
      <xdr:rowOff>93769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84896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129428</xdr:rowOff>
    </xdr:from>
    <xdr:to>
      <xdr:col>67</xdr:col>
      <xdr:colOff>101600</xdr:colOff>
      <xdr:row>78</xdr:row>
      <xdr:rowOff>59578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50705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156014</xdr:rowOff>
    </xdr:from>
    <xdr:to>
      <xdr:col>85</xdr:col>
      <xdr:colOff>127000</xdr:colOff>
      <xdr:row>98</xdr:row>
      <xdr:rowOff>15852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86664"/>
          <a:ext cx="838200" cy="3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156014</xdr:rowOff>
    </xdr:from>
    <xdr:to>
      <xdr:col>81</xdr:col>
      <xdr:colOff>50800</xdr:colOff>
      <xdr:row>98</xdr:row>
      <xdr:rowOff>31755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6664"/>
          <a:ext cx="889000" cy="4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31755</xdr:rowOff>
    </xdr:from>
    <xdr:to>
      <xdr:col>76</xdr:col>
      <xdr:colOff>114300</xdr:colOff>
      <xdr:row>98</xdr:row>
      <xdr:rowOff>51819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3855"/>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84699</xdr:rowOff>
    </xdr:from>
    <xdr:to>
      <xdr:col>71</xdr:col>
      <xdr:colOff>177800</xdr:colOff>
      <xdr:row>98</xdr:row>
      <xdr:rowOff>51819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15349"/>
          <a:ext cx="889000" cy="13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168383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136502</xdr:rowOff>
    </xdr:from>
    <xdr:to>
      <xdr:col>85</xdr:col>
      <xdr:colOff>177800</xdr:colOff>
      <xdr:row>98</xdr:row>
      <xdr:rowOff>66652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114929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105214</xdr:rowOff>
    </xdr:from>
    <xdr:to>
      <xdr:col>81</xdr:col>
      <xdr:colOff>101600</xdr:colOff>
      <xdr:row>98</xdr:row>
      <xdr:rowOff>35364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26491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152405</xdr:rowOff>
    </xdr:from>
    <xdr:to>
      <xdr:col>76</xdr:col>
      <xdr:colOff>165100</xdr:colOff>
      <xdr:row>98</xdr:row>
      <xdr:rowOff>82555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73682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1019</xdr:rowOff>
    </xdr:from>
    <xdr:to>
      <xdr:col>72</xdr:col>
      <xdr:colOff>38100</xdr:colOff>
      <xdr:row>98</xdr:row>
      <xdr:rowOff>102619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93746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33899</xdr:rowOff>
    </xdr:from>
    <xdr:to>
      <xdr:col>67</xdr:col>
      <xdr:colOff>101600</xdr:colOff>
      <xdr:row>97</xdr:row>
      <xdr:rowOff>135499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152026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63713</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78813"/>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63713</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78813"/>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139453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1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12913</xdr:rowOff>
    </xdr:from>
    <xdr:to>
      <xdr:col>102</xdr:col>
      <xdr:colOff>165100</xdr:colOff>
      <xdr:row>38</xdr:row>
      <xdr:rowOff>114513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105640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17666</xdr:rowOff>
    </xdr:from>
    <xdr:to>
      <xdr:col>116</xdr:col>
      <xdr:colOff>63500</xdr:colOff>
      <xdr:row>58</xdr:row>
      <xdr:rowOff>19304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61766"/>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68796</xdr:rowOff>
    </xdr:from>
    <xdr:to>
      <xdr:col>111</xdr:col>
      <xdr:colOff>177800</xdr:colOff>
      <xdr:row>58</xdr:row>
      <xdr:rowOff>19304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41446"/>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68796</xdr:rowOff>
    </xdr:from>
    <xdr:to>
      <xdr:col>107</xdr:col>
      <xdr:colOff>50800</xdr:colOff>
      <xdr:row>57</xdr:row>
      <xdr:rowOff>70891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84144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70091</xdr:rowOff>
    </xdr:from>
    <xdr:to>
      <xdr:col>102</xdr:col>
      <xdr:colOff>114300</xdr:colOff>
      <xdr:row>57</xdr:row>
      <xdr:rowOff>70891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427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154889</xdr:rowOff>
    </xdr:from>
    <xdr:to>
      <xdr:col>98</xdr:col>
      <xdr:colOff>38100</xdr:colOff>
      <xdr:row>58</xdr:row>
      <xdr:rowOff>85039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76166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2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138316</xdr:rowOff>
    </xdr:from>
    <xdr:to>
      <xdr:col>116</xdr:col>
      <xdr:colOff>114300</xdr:colOff>
      <xdr:row>58</xdr:row>
      <xdr:rowOff>68466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161193</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6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139954</xdr:rowOff>
    </xdr:from>
    <xdr:to>
      <xdr:col>112</xdr:col>
      <xdr:colOff>38100</xdr:colOff>
      <xdr:row>58</xdr:row>
      <xdr:rowOff>70104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1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86631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8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17996</xdr:rowOff>
    </xdr:from>
    <xdr:to>
      <xdr:col>107</xdr:col>
      <xdr:colOff>101600</xdr:colOff>
      <xdr:row>57</xdr:row>
      <xdr:rowOff>119596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136123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6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20091</xdr:rowOff>
    </xdr:from>
    <xdr:to>
      <xdr:col>102</xdr:col>
      <xdr:colOff>165100</xdr:colOff>
      <xdr:row>57</xdr:row>
      <xdr:rowOff>121691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7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138218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6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19291</xdr:rowOff>
    </xdr:from>
    <xdr:to>
      <xdr:col>98</xdr:col>
      <xdr:colOff>38100</xdr:colOff>
      <xdr:row>57</xdr:row>
      <xdr:rowOff>120891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137418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6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80035</xdr:rowOff>
    </xdr:from>
    <xdr:to>
      <xdr:col>116</xdr:col>
      <xdr:colOff>63500</xdr:colOff>
      <xdr:row>75</xdr:row>
      <xdr:rowOff>45242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67335"/>
          <a:ext cx="838200" cy="1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80035</xdr:rowOff>
    </xdr:from>
    <xdr:to>
      <xdr:col>111</xdr:col>
      <xdr:colOff>177800</xdr:colOff>
      <xdr:row>74</xdr:row>
      <xdr:rowOff>91808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76733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91808</xdr:rowOff>
    </xdr:from>
    <xdr:to>
      <xdr:col>107</xdr:col>
      <xdr:colOff>50800</xdr:colOff>
      <xdr:row>74</xdr:row>
      <xdr:rowOff>134534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79108"/>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134534</xdr:rowOff>
    </xdr:from>
    <xdr:to>
      <xdr:col>102</xdr:col>
      <xdr:colOff>114300</xdr:colOff>
      <xdr:row>74</xdr:row>
      <xdr:rowOff>158742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21834"/>
          <a:ext cx="889000" cy="2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141089</xdr:rowOff>
    </xdr:from>
    <xdr:to>
      <xdr:col>98</xdr:col>
      <xdr:colOff>38100</xdr:colOff>
      <xdr:row>72</xdr:row>
      <xdr:rowOff>71239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3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87766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0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165892</xdr:rowOff>
    </xdr:from>
    <xdr:to>
      <xdr:col>116</xdr:col>
      <xdr:colOff>114300</xdr:colOff>
      <xdr:row>75</xdr:row>
      <xdr:rowOff>96042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144319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3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29235</xdr:rowOff>
    </xdr:from>
    <xdr:to>
      <xdr:col>112</xdr:col>
      <xdr:colOff>38100</xdr:colOff>
      <xdr:row>74</xdr:row>
      <xdr:rowOff>130835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121962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41008</xdr:rowOff>
    </xdr:from>
    <xdr:to>
      <xdr:col>107</xdr:col>
      <xdr:colOff>101600</xdr:colOff>
      <xdr:row>74</xdr:row>
      <xdr:rowOff>142608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133735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83734</xdr:rowOff>
    </xdr:from>
    <xdr:to>
      <xdr:col>102</xdr:col>
      <xdr:colOff>165100</xdr:colOff>
      <xdr:row>75</xdr:row>
      <xdr:rowOff>13884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6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107942</xdr:rowOff>
    </xdr:from>
    <xdr:to>
      <xdr:col>98</xdr:col>
      <xdr:colOff>38100</xdr:colOff>
      <xdr:row>75</xdr:row>
      <xdr:rowOff>38092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9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29219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歳出決算総額は、住民一人当たり</a:t>
          </a:r>
          <a:r>
            <a:rPr lang="en-US" altLang="ja-JP" sz="1100" b="0" i="0" u="none" strike="noStrike" baseline="0">
              <a:solidFill>
                <a:schemeClr val="dk1"/>
              </a:solidFill>
              <a:latin typeface="+mn-lt"/>
              <a:ea typeface="+mn-ea"/>
              <a:cs typeface="+mn-cs"/>
            </a:rPr>
            <a:t>580</a:t>
          </a:r>
          <a:r>
            <a:rPr lang="ja-JP" altLang="en-US" sz="1100" b="0" i="0" u="none" strike="noStrike" baseline="0">
              <a:solidFill>
                <a:schemeClr val="dk1"/>
              </a:solidFill>
              <a:latin typeface="+mn-lt"/>
              <a:ea typeface="+mn-ea"/>
              <a:cs typeface="+mn-cs"/>
            </a:rPr>
            <a:t>千円となり</a:t>
          </a:r>
          <a:r>
            <a:rPr kumimoji="1" lang="ja-JP" altLang="ja-JP" sz="1100">
              <a:solidFill>
                <a:schemeClr val="dk1"/>
              </a:solidFill>
              <a:effectLst/>
              <a:latin typeface="+mn-lt"/>
              <a:ea typeface="+mn-ea"/>
              <a:cs typeface="+mn-cs"/>
            </a:rPr>
            <a:t>、前年度の</a:t>
          </a:r>
          <a:r>
            <a:rPr kumimoji="1" lang="en-US" altLang="ja-JP" sz="1100">
              <a:solidFill>
                <a:schemeClr val="dk1"/>
              </a:solidFill>
              <a:effectLst/>
              <a:latin typeface="+mn-lt"/>
              <a:ea typeface="+mn-ea"/>
              <a:cs typeface="+mn-cs"/>
            </a:rPr>
            <a:t>572</a:t>
          </a:r>
          <a:r>
            <a:rPr kumimoji="1" lang="ja-JP" altLang="ja-JP" sz="1100">
              <a:solidFill>
                <a:schemeClr val="dk1"/>
              </a:solidFill>
              <a:effectLst/>
              <a:latin typeface="+mn-lt"/>
              <a:ea typeface="+mn-ea"/>
              <a:cs typeface="+mn-cs"/>
            </a:rPr>
            <a:t>千円から</a:t>
          </a:r>
          <a:r>
            <a:rPr kumimoji="1" lang="ja-JP" altLang="en-US" sz="1100">
              <a:solidFill>
                <a:schemeClr val="dk1"/>
              </a:solidFill>
              <a:effectLst/>
              <a:latin typeface="+mn-lt"/>
              <a:ea typeface="+mn-ea"/>
              <a:cs typeface="+mn-cs"/>
            </a:rPr>
            <a:t>微増（＋</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千円）と</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扶助費では、</a:t>
          </a:r>
          <a:r>
            <a:rPr kumimoji="1" lang="ja-JP" altLang="ja-JP" sz="1100">
              <a:solidFill>
                <a:schemeClr val="dk1"/>
              </a:solidFill>
              <a:effectLst/>
              <a:latin typeface="+mn-lt"/>
              <a:ea typeface="+mn-ea"/>
              <a:cs typeface="+mn-cs"/>
            </a:rPr>
            <a:t>物価高騰対応重点支援地方創生臨時交付金を活用して、調整給付事業や低所得世帯臨時給付金事業を実施したため、前年度に引き続き増加しており、今後も高齢化などにより増加していくことが見込まれる。</a:t>
          </a:r>
          <a:r>
            <a:rPr kumimoji="1" lang="ja-JP" altLang="en-US" sz="1100">
              <a:solidFill>
                <a:schemeClr val="dk1"/>
              </a:solidFill>
              <a:effectLst/>
              <a:latin typeface="+mn-lt"/>
              <a:ea typeface="+mn-ea"/>
              <a:cs typeface="+mn-cs"/>
            </a:rPr>
            <a:t>令和２年度から令和４年度までは</a:t>
          </a:r>
          <a:r>
            <a:rPr kumimoji="1" lang="ja-JP" altLang="ja-JP" sz="1100">
              <a:solidFill>
                <a:schemeClr val="dk1"/>
              </a:solidFill>
              <a:effectLst/>
              <a:latin typeface="+mn-lt"/>
              <a:ea typeface="+mn-ea"/>
              <a:cs typeface="+mn-cs"/>
            </a:rPr>
            <a:t>ＬＲＴ整備事業を含む大規模建設事業</a:t>
          </a:r>
          <a:r>
            <a:rPr kumimoji="1" lang="ja-JP" altLang="en-US" sz="1100">
              <a:solidFill>
                <a:schemeClr val="dk1"/>
              </a:solidFill>
              <a:effectLst/>
              <a:latin typeface="+mn-lt"/>
              <a:ea typeface="+mn-ea"/>
              <a:cs typeface="+mn-cs"/>
            </a:rPr>
            <a:t>により普通建設事業費が類似団体平均を大きく上回り、住民一人当たりのコストも高止まりの状態であったが、令和５年度に事業が完了したことでコストが下がった。令和６年度において類似団体平均を上回っているものは貸付金のみで、同水準のものは、補助費等、物件費等であった。ただし、令和８年度以降、</a:t>
          </a:r>
          <a:r>
            <a:rPr kumimoji="1" lang="ja-JP" altLang="ja-JP" sz="1100">
              <a:solidFill>
                <a:schemeClr val="dk1"/>
              </a:solidFill>
              <a:effectLst/>
              <a:latin typeface="+mn-lt"/>
              <a:ea typeface="+mn-ea"/>
              <a:cs typeface="+mn-cs"/>
            </a:rPr>
            <a:t>令和２年度から令和４年度まで</a:t>
          </a:r>
          <a:r>
            <a:rPr kumimoji="1" lang="ja-JP" altLang="en-US" sz="1100">
              <a:solidFill>
                <a:schemeClr val="dk1"/>
              </a:solidFill>
              <a:effectLst/>
              <a:latin typeface="+mn-lt"/>
              <a:ea typeface="+mn-ea"/>
              <a:cs typeface="+mn-cs"/>
            </a:rPr>
            <a:t>の大型事業で借入を行った町債の元金の償還が本格化し、公債費が増加していくことに伴い住民一人当たりのコストも増加していくものと見込んでいる。また、ＬＲＴの維持管理に係る負担金や、かしの森公園再整備等の大型の地方債借入を行う予定の事業もあるため、長期的に見て先述の見込みは続いていくものと考え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16447</xdr:rowOff>
    </xdr:from>
    <xdr:to>
      <xdr:col>24</xdr:col>
      <xdr:colOff>63500</xdr:colOff>
      <xdr:row>37</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0097"/>
          <a:ext cx="8382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16447</xdr:rowOff>
    </xdr:from>
    <xdr:to>
      <xdr:col>19</xdr:col>
      <xdr:colOff>177800</xdr:colOff>
      <xdr:row>37</xdr:row>
      <xdr:rowOff>22161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009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21590</xdr:rowOff>
    </xdr:from>
    <xdr:to>
      <xdr:col>15</xdr:col>
      <xdr:colOff>50800</xdr:colOff>
      <xdr:row>37</xdr:row>
      <xdr:rowOff>22161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524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xdr:rowOff>
    </xdr:from>
    <xdr:to>
      <xdr:col>10</xdr:col>
      <xdr:colOff>114300</xdr:colOff>
      <xdr:row>37</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457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80535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52324</xdr:rowOff>
    </xdr:from>
    <xdr:to>
      <xdr:col>24</xdr:col>
      <xdr:colOff>114300</xdr:colOff>
      <xdr:row>37</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30751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137097</xdr:rowOff>
    </xdr:from>
    <xdr:to>
      <xdr:col>20</xdr:col>
      <xdr:colOff>38100</xdr:colOff>
      <xdr:row>37</xdr:row>
      <xdr:rowOff>67247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142811</xdr:rowOff>
    </xdr:from>
    <xdr:to>
      <xdr:col>15</xdr:col>
      <xdr:colOff>101600</xdr:colOff>
      <xdr:row>37</xdr:row>
      <xdr:rowOff>72961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64088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142240</xdr:rowOff>
    </xdr:from>
    <xdr:to>
      <xdr:col>10</xdr:col>
      <xdr:colOff>165100</xdr:colOff>
      <xdr:row>37</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63517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131572</xdr:rowOff>
    </xdr:from>
    <xdr:to>
      <xdr:col>6</xdr:col>
      <xdr:colOff>38100</xdr:colOff>
      <xdr:row>37</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87523</xdr:rowOff>
    </xdr:from>
    <xdr:to>
      <xdr:col>24</xdr:col>
      <xdr:colOff>63500</xdr:colOff>
      <xdr:row>57</xdr:row>
      <xdr:rowOff>150989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0173"/>
          <a:ext cx="838200" cy="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150989</xdr:rowOff>
    </xdr:from>
    <xdr:to>
      <xdr:col>19</xdr:col>
      <xdr:colOff>177800</xdr:colOff>
      <xdr:row>57</xdr:row>
      <xdr:rowOff>166681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3639"/>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166681</xdr:rowOff>
    </xdr:from>
    <xdr:to>
      <xdr:col>15</xdr:col>
      <xdr:colOff>50800</xdr:colOff>
      <xdr:row>58</xdr:row>
      <xdr:rowOff>8986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933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11909</xdr:rowOff>
    </xdr:from>
    <xdr:to>
      <xdr:col>10</xdr:col>
      <xdr:colOff>114300</xdr:colOff>
      <xdr:row>58</xdr:row>
      <xdr:rowOff>8986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13109"/>
          <a:ext cx="889000" cy="33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121485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36723</xdr:rowOff>
    </xdr:from>
    <xdr:to>
      <xdr:col>24</xdr:col>
      <xdr:colOff>114300</xdr:colOff>
      <xdr:row>57</xdr:row>
      <xdr:rowOff>138323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15150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100189</xdr:rowOff>
    </xdr:from>
    <xdr:to>
      <xdr:col>20</xdr:col>
      <xdr:colOff>38100</xdr:colOff>
      <xdr:row>58</xdr:row>
      <xdr:rowOff>30339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21466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115881</xdr:rowOff>
    </xdr:from>
    <xdr:to>
      <xdr:col>15</xdr:col>
      <xdr:colOff>101600</xdr:colOff>
      <xdr:row>58</xdr:row>
      <xdr:rowOff>46031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129636</xdr:rowOff>
    </xdr:from>
    <xdr:to>
      <xdr:col>10</xdr:col>
      <xdr:colOff>165100</xdr:colOff>
      <xdr:row>58</xdr:row>
      <xdr:rowOff>59786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50913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132559</xdr:rowOff>
    </xdr:from>
    <xdr:to>
      <xdr:col>6</xdr:col>
      <xdr:colOff>38100</xdr:colOff>
      <xdr:row>56</xdr:row>
      <xdr:rowOff>62709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53836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22273</xdr:rowOff>
    </xdr:from>
    <xdr:to>
      <xdr:col>24</xdr:col>
      <xdr:colOff>63500</xdr:colOff>
      <xdr:row>77</xdr:row>
      <xdr:rowOff>158170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23923"/>
          <a:ext cx="8382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158170</xdr:rowOff>
    </xdr:from>
    <xdr:to>
      <xdr:col>19</xdr:col>
      <xdr:colOff>177800</xdr:colOff>
      <xdr:row>78</xdr:row>
      <xdr:rowOff>44841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9820"/>
          <a:ext cx="889000" cy="5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109699</xdr:rowOff>
    </xdr:from>
    <xdr:to>
      <xdr:col>15</xdr:col>
      <xdr:colOff>50800</xdr:colOff>
      <xdr:row>78</xdr:row>
      <xdr:rowOff>44841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1349"/>
          <a:ext cx="889000" cy="10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109699</xdr:rowOff>
    </xdr:from>
    <xdr:to>
      <xdr:col>10</xdr:col>
      <xdr:colOff>114300</xdr:colOff>
      <xdr:row>79</xdr:row>
      <xdr:rowOff>59342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1349"/>
          <a:ext cx="889000" cy="29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93751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142923</xdr:rowOff>
    </xdr:from>
    <xdr:to>
      <xdr:col>24</xdr:col>
      <xdr:colOff>114300</xdr:colOff>
      <xdr:row>77</xdr:row>
      <xdr:rowOff>73073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121350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107370</xdr:rowOff>
    </xdr:from>
    <xdr:to>
      <xdr:col>20</xdr:col>
      <xdr:colOff>38100</xdr:colOff>
      <xdr:row>78</xdr:row>
      <xdr:rowOff>37520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28647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165491</xdr:rowOff>
    </xdr:from>
    <xdr:to>
      <xdr:col>15</xdr:col>
      <xdr:colOff>101600</xdr:colOff>
      <xdr:row>78</xdr:row>
      <xdr:rowOff>95641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58899</xdr:rowOff>
    </xdr:from>
    <xdr:to>
      <xdr:col>10</xdr:col>
      <xdr:colOff>165100</xdr:colOff>
      <xdr:row>77</xdr:row>
      <xdr:rowOff>160499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151626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8542</xdr:rowOff>
    </xdr:from>
    <xdr:to>
      <xdr:col>6</xdr:col>
      <xdr:colOff>38100</xdr:colOff>
      <xdr:row>79</xdr:row>
      <xdr:rowOff>110142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101269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27370</xdr:rowOff>
    </xdr:from>
    <xdr:to>
      <xdr:col>24</xdr:col>
      <xdr:colOff>63500</xdr:colOff>
      <xdr:row>99</xdr:row>
      <xdr:rowOff>27719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7000920"/>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27370</xdr:rowOff>
    </xdr:from>
    <xdr:to>
      <xdr:col>19</xdr:col>
      <xdr:colOff>177800</xdr:colOff>
      <xdr:row>99</xdr:row>
      <xdr:rowOff>29144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00920"/>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29144</xdr:rowOff>
    </xdr:from>
    <xdr:to>
      <xdr:col>15</xdr:col>
      <xdr:colOff>50800</xdr:colOff>
      <xdr:row>99</xdr:row>
      <xdr:rowOff>32291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2694"/>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32291</xdr:rowOff>
    </xdr:from>
    <xdr:to>
      <xdr:col>10</xdr:col>
      <xdr:colOff>114300</xdr:colOff>
      <xdr:row>99</xdr:row>
      <xdr:rowOff>97093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5841"/>
          <a:ext cx="889000" cy="6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65893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148369</xdr:rowOff>
    </xdr:from>
    <xdr:to>
      <xdr:col>24</xdr:col>
      <xdr:colOff>114300</xdr:colOff>
      <xdr:row>99</xdr:row>
      <xdr:rowOff>78519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63296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148020</xdr:rowOff>
    </xdr:from>
    <xdr:to>
      <xdr:col>20</xdr:col>
      <xdr:colOff>38100</xdr:colOff>
      <xdr:row>99</xdr:row>
      <xdr:rowOff>78170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69297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149794</xdr:rowOff>
    </xdr:from>
    <xdr:to>
      <xdr:col>15</xdr:col>
      <xdr:colOff>101600</xdr:colOff>
      <xdr:row>99</xdr:row>
      <xdr:rowOff>79944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71071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152941</xdr:rowOff>
    </xdr:from>
    <xdr:to>
      <xdr:col>10</xdr:col>
      <xdr:colOff>165100</xdr:colOff>
      <xdr:row>99</xdr:row>
      <xdr:rowOff>83091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74218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46293</xdr:rowOff>
    </xdr:from>
    <xdr:to>
      <xdr:col>6</xdr:col>
      <xdr:colOff>38100</xdr:colOff>
      <xdr:row>99</xdr:row>
      <xdr:rowOff>147893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139020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156464</xdr:rowOff>
    </xdr:from>
    <xdr:to>
      <xdr:col>55</xdr:col>
      <xdr:colOff>0</xdr:colOff>
      <xdr:row>39</xdr:row>
      <xdr:rowOff>42164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715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87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170180</xdr:rowOff>
    </xdr:from>
    <xdr:to>
      <xdr:col>45</xdr:col>
      <xdr:colOff>177800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8528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170180</xdr:rowOff>
    </xdr:from>
    <xdr:to>
      <xdr:col>41</xdr:col>
      <xdr:colOff>50800</xdr:colOff>
      <xdr:row>39</xdr:row>
      <xdr:rowOff>38354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8528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53484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105664</xdr:rowOff>
    </xdr:from>
    <xdr:to>
      <xdr:col>55</xdr:col>
      <xdr:colOff>50800</xdr:colOff>
      <xdr:row>39</xdr:row>
      <xdr:rowOff>35814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20591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35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162814</xdr:rowOff>
    </xdr:from>
    <xdr:to>
      <xdr:col>50</xdr:col>
      <xdr:colOff>165100</xdr:colOff>
      <xdr:row>39</xdr:row>
      <xdr:rowOff>92964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84091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119380</xdr:rowOff>
    </xdr:from>
    <xdr:to>
      <xdr:col>41</xdr:col>
      <xdr:colOff>101600</xdr:colOff>
      <xdr:row>39</xdr:row>
      <xdr:rowOff>49530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40657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159004</xdr:rowOff>
    </xdr:from>
    <xdr:to>
      <xdr:col>36</xdr:col>
      <xdr:colOff>165100</xdr:colOff>
      <xdr:row>39</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80281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101789</xdr:rowOff>
    </xdr:from>
    <xdr:to>
      <xdr:col>55</xdr:col>
      <xdr:colOff>0</xdr:colOff>
      <xdr:row>57</xdr:row>
      <xdr:rowOff>120027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74439"/>
          <a:ext cx="8382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109036</xdr:rowOff>
    </xdr:from>
    <xdr:to>
      <xdr:col>50</xdr:col>
      <xdr:colOff>114300</xdr:colOff>
      <xdr:row>57</xdr:row>
      <xdr:rowOff>120027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81686"/>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106782</xdr:rowOff>
    </xdr:from>
    <xdr:to>
      <xdr:col>45</xdr:col>
      <xdr:colOff>177800</xdr:colOff>
      <xdr:row>57</xdr:row>
      <xdr:rowOff>109036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79432"/>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106782</xdr:rowOff>
    </xdr:from>
    <xdr:to>
      <xdr:col>41</xdr:col>
      <xdr:colOff>50800</xdr:colOff>
      <xdr:row>57</xdr:row>
      <xdr:rowOff>137378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79432"/>
          <a:ext cx="889000" cy="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50989</xdr:rowOff>
    </xdr:from>
    <xdr:to>
      <xdr:col>55</xdr:col>
      <xdr:colOff>50800</xdr:colOff>
      <xdr:row>57</xdr:row>
      <xdr:rowOff>152589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2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73866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69227</xdr:rowOff>
    </xdr:from>
    <xdr:to>
      <xdr:col>50</xdr:col>
      <xdr:colOff>165100</xdr:colOff>
      <xdr:row>57</xdr:row>
      <xdr:rowOff>170827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161954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58236</xdr:rowOff>
    </xdr:from>
    <xdr:to>
      <xdr:col>46</xdr:col>
      <xdr:colOff>38100</xdr:colOff>
      <xdr:row>57</xdr:row>
      <xdr:rowOff>159836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55982</xdr:rowOff>
    </xdr:from>
    <xdr:to>
      <xdr:col>41</xdr:col>
      <xdr:colOff>101600</xdr:colOff>
      <xdr:row>57</xdr:row>
      <xdr:rowOff>157582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0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86578</xdr:rowOff>
    </xdr:from>
    <xdr:to>
      <xdr:col>36</xdr:col>
      <xdr:colOff>165100</xdr:colOff>
      <xdr:row>58</xdr:row>
      <xdr:rowOff>16728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167018</xdr:rowOff>
    </xdr:from>
    <xdr:to>
      <xdr:col>55</xdr:col>
      <xdr:colOff>0</xdr:colOff>
      <xdr:row>77</xdr:row>
      <xdr:rowOff>14770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25768"/>
          <a:ext cx="8382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26657</xdr:rowOff>
    </xdr:from>
    <xdr:to>
      <xdr:col>50</xdr:col>
      <xdr:colOff>114300</xdr:colOff>
      <xdr:row>75</xdr:row>
      <xdr:rowOff>167018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199607"/>
          <a:ext cx="889000" cy="8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26657</xdr:rowOff>
    </xdr:from>
    <xdr:to>
      <xdr:col>45</xdr:col>
      <xdr:colOff>177800</xdr:colOff>
      <xdr:row>76</xdr:row>
      <xdr:rowOff>23971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199607"/>
          <a:ext cx="889000" cy="8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2463</xdr:rowOff>
    </xdr:from>
    <xdr:to>
      <xdr:col>41</xdr:col>
      <xdr:colOff>50800</xdr:colOff>
      <xdr:row>76</xdr:row>
      <xdr:rowOff>23971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32663"/>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135420</xdr:rowOff>
    </xdr:from>
    <xdr:to>
      <xdr:col>55</xdr:col>
      <xdr:colOff>50800</xdr:colOff>
      <xdr:row>77</xdr:row>
      <xdr:rowOff>65570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113847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116218</xdr:rowOff>
    </xdr:from>
    <xdr:to>
      <xdr:col>50</xdr:col>
      <xdr:colOff>165100</xdr:colOff>
      <xdr:row>76</xdr:row>
      <xdr:rowOff>46368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62895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147307</xdr:rowOff>
    </xdr:from>
    <xdr:to>
      <xdr:col>46</xdr:col>
      <xdr:colOff>38100</xdr:colOff>
      <xdr:row>71</xdr:row>
      <xdr:rowOff>77457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1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93984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92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144621</xdr:rowOff>
    </xdr:from>
    <xdr:to>
      <xdr:col>41</xdr:col>
      <xdr:colOff>101600</xdr:colOff>
      <xdr:row>76</xdr:row>
      <xdr:rowOff>74771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91298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7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123113</xdr:rowOff>
    </xdr:from>
    <xdr:to>
      <xdr:col>36</xdr:col>
      <xdr:colOff>165100</xdr:colOff>
      <xdr:row>76</xdr:row>
      <xdr:rowOff>53263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44390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89122</xdr:rowOff>
    </xdr:from>
    <xdr:to>
      <xdr:col>54</xdr:col>
      <xdr:colOff>189865</xdr:colOff>
      <xdr:row>98</xdr:row>
      <xdr:rowOff>101901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6033972"/>
          <a:ext cx="1270" cy="87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101901</xdr:rowOff>
    </xdr:from>
    <xdr:to>
      <xdr:col>55</xdr:col>
      <xdr:colOff>88900</xdr:colOff>
      <xdr:row>98</xdr:row>
      <xdr:rowOff>101901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0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35799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80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89122</xdr:rowOff>
    </xdr:from>
    <xdr:to>
      <xdr:col>55</xdr:col>
      <xdr:colOff>88900</xdr:colOff>
      <xdr:row>93</xdr:row>
      <xdr:rowOff>89122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03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56231</xdr:rowOff>
    </xdr:from>
    <xdr:to>
      <xdr:col>55</xdr:col>
      <xdr:colOff>0</xdr:colOff>
      <xdr:row>98</xdr:row>
      <xdr:rowOff>11768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6881"/>
          <a:ext cx="8382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57523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16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34646</xdr:rowOff>
    </xdr:from>
    <xdr:to>
      <xdr:col>55</xdr:col>
      <xdr:colOff>50800</xdr:colOff>
      <xdr:row>97</xdr:row>
      <xdr:rowOff>136246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6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124597</xdr:rowOff>
    </xdr:from>
    <xdr:to>
      <xdr:col>50</xdr:col>
      <xdr:colOff>114300</xdr:colOff>
      <xdr:row>97</xdr:row>
      <xdr:rowOff>56231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383647"/>
          <a:ext cx="889000" cy="130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48599</xdr:rowOff>
    </xdr:from>
    <xdr:to>
      <xdr:col>50</xdr:col>
      <xdr:colOff>165100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141326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124597</xdr:rowOff>
    </xdr:from>
    <xdr:to>
      <xdr:col>45</xdr:col>
      <xdr:colOff>177800</xdr:colOff>
      <xdr:row>94</xdr:row>
      <xdr:rowOff>113697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383647"/>
          <a:ext cx="889000" cy="8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27853</xdr:rowOff>
    </xdr:from>
    <xdr:to>
      <xdr:col>46</xdr:col>
      <xdr:colOff>38100</xdr:colOff>
      <xdr:row>97</xdr:row>
      <xdr:rowOff>129453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108877</xdr:rowOff>
    </xdr:from>
    <xdr:to>
      <xdr:col>41</xdr:col>
      <xdr:colOff>50800</xdr:colOff>
      <xdr:row>94</xdr:row>
      <xdr:rowOff>113697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2517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68245</xdr:rowOff>
    </xdr:from>
    <xdr:to>
      <xdr:col>41</xdr:col>
      <xdr:colOff>101600</xdr:colOff>
      <xdr:row>97</xdr:row>
      <xdr:rowOff>169845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160972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24512</xdr:rowOff>
    </xdr:from>
    <xdr:to>
      <xdr:col>36</xdr:col>
      <xdr:colOff>165100</xdr:colOff>
      <xdr:row>97</xdr:row>
      <xdr:rowOff>126112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5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117239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132418</xdr:rowOff>
    </xdr:from>
    <xdr:to>
      <xdr:col>55</xdr:col>
      <xdr:colOff>50800</xdr:colOff>
      <xdr:row>98</xdr:row>
      <xdr:rowOff>62568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47345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5431</xdr:rowOff>
    </xdr:from>
    <xdr:to>
      <xdr:col>50</xdr:col>
      <xdr:colOff>165100</xdr:colOff>
      <xdr:row>97</xdr:row>
      <xdr:rowOff>107031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123558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73797</xdr:rowOff>
    </xdr:from>
    <xdr:to>
      <xdr:col>46</xdr:col>
      <xdr:colOff>38100</xdr:colOff>
      <xdr:row>90</xdr:row>
      <xdr:rowOff>3947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3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20474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10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62897</xdr:rowOff>
    </xdr:from>
    <xdr:to>
      <xdr:col>41</xdr:col>
      <xdr:colOff>101600</xdr:colOff>
      <xdr:row>94</xdr:row>
      <xdr:rowOff>164497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9574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58077</xdr:rowOff>
    </xdr:from>
    <xdr:to>
      <xdr:col>36</xdr:col>
      <xdr:colOff>165100</xdr:colOff>
      <xdr:row>94</xdr:row>
      <xdr:rowOff>159677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4754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4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1130</xdr:rowOff>
    </xdr:from>
    <xdr:to>
      <xdr:col>85</xdr:col>
      <xdr:colOff>127000</xdr:colOff>
      <xdr:row>39</xdr:row>
      <xdr:rowOff>15532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87680"/>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154749</xdr:rowOff>
    </xdr:from>
    <xdr:to>
      <xdr:col>81</xdr:col>
      <xdr:colOff>50800</xdr:colOff>
      <xdr:row>39</xdr:row>
      <xdr:rowOff>15532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69849"/>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154749</xdr:rowOff>
    </xdr:from>
    <xdr:to>
      <xdr:col>76</xdr:col>
      <xdr:colOff>114300</xdr:colOff>
      <xdr:row>39</xdr:row>
      <xdr:rowOff>26867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69849"/>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26867</xdr:rowOff>
    </xdr:from>
    <xdr:to>
      <xdr:col>71</xdr:col>
      <xdr:colOff>177800</xdr:colOff>
      <xdr:row>39</xdr:row>
      <xdr:rowOff>49137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713417"/>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121780</xdr:rowOff>
    </xdr:from>
    <xdr:to>
      <xdr:col>85</xdr:col>
      <xdr:colOff>177800</xdr:colOff>
      <xdr:row>39</xdr:row>
      <xdr:rowOff>51930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36707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5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136182</xdr:rowOff>
    </xdr:from>
    <xdr:to>
      <xdr:col>81</xdr:col>
      <xdr:colOff>101600</xdr:colOff>
      <xdr:row>39</xdr:row>
      <xdr:rowOff>66332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57459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103949</xdr:rowOff>
    </xdr:from>
    <xdr:to>
      <xdr:col>76</xdr:col>
      <xdr:colOff>165100</xdr:colOff>
      <xdr:row>39</xdr:row>
      <xdr:rowOff>34099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25226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147517</xdr:rowOff>
    </xdr:from>
    <xdr:to>
      <xdr:col>72</xdr:col>
      <xdr:colOff>38100</xdr:colOff>
      <xdr:row>39</xdr:row>
      <xdr:rowOff>77667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68794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169787</xdr:rowOff>
    </xdr:from>
    <xdr:to>
      <xdr:col>67</xdr:col>
      <xdr:colOff>101600</xdr:colOff>
      <xdr:row>39</xdr:row>
      <xdr:rowOff>99937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91064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61614</xdr:rowOff>
    </xdr:from>
    <xdr:to>
      <xdr:col>85</xdr:col>
      <xdr:colOff>127000</xdr:colOff>
      <xdr:row>58</xdr:row>
      <xdr:rowOff>71983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05714"/>
          <a:ext cx="8382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62647</xdr:rowOff>
    </xdr:from>
    <xdr:to>
      <xdr:col>81</xdr:col>
      <xdr:colOff>50800</xdr:colOff>
      <xdr:row>58</xdr:row>
      <xdr:rowOff>71983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06747"/>
          <a:ext cx="8890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62647</xdr:rowOff>
    </xdr:from>
    <xdr:to>
      <xdr:col>76</xdr:col>
      <xdr:colOff>114300</xdr:colOff>
      <xdr:row>58</xdr:row>
      <xdr:rowOff>90679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06747"/>
          <a:ext cx="889000" cy="2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59082</xdr:rowOff>
    </xdr:from>
    <xdr:to>
      <xdr:col>71</xdr:col>
      <xdr:colOff>177800</xdr:colOff>
      <xdr:row>58</xdr:row>
      <xdr:rowOff>90679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3182"/>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107807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5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10814</xdr:rowOff>
    </xdr:from>
    <xdr:to>
      <xdr:col>85</xdr:col>
      <xdr:colOff>177800</xdr:colOff>
      <xdr:row>58</xdr:row>
      <xdr:rowOff>112414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21183</xdr:rowOff>
    </xdr:from>
    <xdr:to>
      <xdr:col>81</xdr:col>
      <xdr:colOff>101600</xdr:colOff>
      <xdr:row>58</xdr:row>
      <xdr:rowOff>122783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113910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5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11847</xdr:rowOff>
    </xdr:from>
    <xdr:to>
      <xdr:col>76</xdr:col>
      <xdr:colOff>165100</xdr:colOff>
      <xdr:row>58</xdr:row>
      <xdr:rowOff>113447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129974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39879</xdr:rowOff>
    </xdr:from>
    <xdr:to>
      <xdr:col>72</xdr:col>
      <xdr:colOff>38100</xdr:colOff>
      <xdr:row>58</xdr:row>
      <xdr:rowOff>141479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132606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7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8282</xdr:rowOff>
    </xdr:from>
    <xdr:to>
      <xdr:col>67</xdr:col>
      <xdr:colOff>101600</xdr:colOff>
      <xdr:row>58</xdr:row>
      <xdr:rowOff>109882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126409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2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24577</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7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145227</xdr:rowOff>
    </xdr:from>
    <xdr:to>
      <xdr:col>67</xdr:col>
      <xdr:colOff>101600</xdr:colOff>
      <xdr:row>78</xdr:row>
      <xdr:rowOff>75377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66504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439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141508</xdr:rowOff>
    </xdr:from>
    <xdr:to>
      <xdr:col>85</xdr:col>
      <xdr:colOff>126364</xdr:colOff>
      <xdr:row>97</xdr:row>
      <xdr:rowOff>164564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055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168391</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7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164564</xdr:rowOff>
    </xdr:from>
    <xdr:to>
      <xdr:col>86</xdr:col>
      <xdr:colOff>25400</xdr:colOff>
      <xdr:row>97</xdr:row>
      <xdr:rowOff>164564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7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88185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141508</xdr:rowOff>
    </xdr:from>
    <xdr:to>
      <xdr:col>86</xdr:col>
      <xdr:colOff>25400</xdr:colOff>
      <xdr:row>89</xdr:row>
      <xdr:rowOff>141508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164564</xdr:rowOff>
    </xdr:from>
    <xdr:to>
      <xdr:col>85</xdr:col>
      <xdr:colOff>127000</xdr:colOff>
      <xdr:row>98</xdr:row>
      <xdr:rowOff>64883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95214"/>
          <a:ext cx="838200" cy="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77716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94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54839</xdr:rowOff>
    </xdr:from>
    <xdr:to>
      <xdr:col>85</xdr:col>
      <xdr:colOff>177800</xdr:colOff>
      <xdr:row>95</xdr:row>
      <xdr:rowOff>156439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4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64883</xdr:rowOff>
    </xdr:from>
    <xdr:to>
      <xdr:col>81</xdr:col>
      <xdr:colOff>50800</xdr:colOff>
      <xdr:row>98</xdr:row>
      <xdr:rowOff>69204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66983"/>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1978</xdr:rowOff>
    </xdr:from>
    <xdr:to>
      <xdr:col>81</xdr:col>
      <xdr:colOff>101600</xdr:colOff>
      <xdr:row>95</xdr:row>
      <xdr:rowOff>103578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8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120105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42969</xdr:rowOff>
    </xdr:from>
    <xdr:to>
      <xdr:col>76</xdr:col>
      <xdr:colOff>114300</xdr:colOff>
      <xdr:row>98</xdr:row>
      <xdr:rowOff>69204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45069"/>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8778</xdr:rowOff>
    </xdr:from>
    <xdr:to>
      <xdr:col>71</xdr:col>
      <xdr:colOff>177800</xdr:colOff>
      <xdr:row>98</xdr:row>
      <xdr:rowOff>42969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10878"/>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45227</xdr:rowOff>
    </xdr:from>
    <xdr:to>
      <xdr:col>72</xdr:col>
      <xdr:colOff>38100</xdr:colOff>
      <xdr:row>95</xdr:row>
      <xdr:rowOff>146827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3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163354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0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28418</xdr:rowOff>
    </xdr:from>
    <xdr:to>
      <xdr:col>67</xdr:col>
      <xdr:colOff>101600</xdr:colOff>
      <xdr:row>94</xdr:row>
      <xdr:rowOff>130018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146545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113764</xdr:rowOff>
    </xdr:from>
    <xdr:to>
      <xdr:col>85</xdr:col>
      <xdr:colOff>177800</xdr:colOff>
      <xdr:row>98</xdr:row>
      <xdr:rowOff>43914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14083</xdr:rowOff>
    </xdr:from>
    <xdr:to>
      <xdr:col>81</xdr:col>
      <xdr:colOff>101600</xdr:colOff>
      <xdr:row>98</xdr:row>
      <xdr:rowOff>115683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106810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90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18404</xdr:rowOff>
    </xdr:from>
    <xdr:to>
      <xdr:col>76</xdr:col>
      <xdr:colOff>165100</xdr:colOff>
      <xdr:row>98</xdr:row>
      <xdr:rowOff>120004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111131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9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163619</xdr:rowOff>
    </xdr:from>
    <xdr:to>
      <xdr:col>72</xdr:col>
      <xdr:colOff>38100</xdr:colOff>
      <xdr:row>98</xdr:row>
      <xdr:rowOff>93769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84896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8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129428</xdr:rowOff>
    </xdr:from>
    <xdr:to>
      <xdr:col>67</xdr:col>
      <xdr:colOff>101600</xdr:colOff>
      <xdr:row>98</xdr:row>
      <xdr:rowOff>59578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50705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262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目的別歳出額においては、各項目で類似団体と同様もしくは下回る程度で推移しているが、北部２地区ほ場整備等の大規模事業を実施している農林水産業費は、類似団体平均を超える水準であった。今後も北部２地区ほ場整備事業を始め、防災ため池の更新工事等により、同様の水準で推移していくものと見込んでいる。民生費は</a:t>
          </a:r>
          <a:r>
            <a:rPr kumimoji="1" lang="ja-JP" altLang="ja-JP" sz="1100">
              <a:solidFill>
                <a:schemeClr val="dk1"/>
              </a:solidFill>
              <a:effectLst/>
              <a:latin typeface="+mn-lt"/>
              <a:ea typeface="+mn-ea"/>
              <a:cs typeface="+mn-cs"/>
            </a:rPr>
            <a:t>物価高騰対応重点支援地方創生臨時交付金を活用して、調整給付事業や低所得世帯臨時給付金事業を実施したため、前年度に引き続き増加しており、今後も高齢化などにより増加していくことが見込まれる。</a:t>
          </a:r>
          <a:r>
            <a:rPr kumimoji="1" lang="ja-JP" altLang="en-US" sz="1100">
              <a:solidFill>
                <a:schemeClr val="dk1"/>
              </a:solidFill>
              <a:effectLst/>
              <a:latin typeface="+mn-lt"/>
              <a:ea typeface="+mn-ea"/>
              <a:cs typeface="+mn-cs"/>
            </a:rPr>
            <a:t>教育費については、小・中学校体育館及び第２体育館空調設置工事の施工が令和７年度に完成、海洋センターの施設整備工事の実施、令和８年度には小・中学校において児童・生徒用学習用端末の更新等があり、今後数年間は高い水準で推移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財政調整基金については、ＬＲＴ整備事業を始めとした大規模建設事業の実施のため、令和２年度から令和５年度までは補助と起債を活用し、基金も取り崩しながら実施してきたため、残高は減少した。</a:t>
          </a:r>
          <a:endParaRPr lang="ja-JP" altLang="ja-JP" sz="1400">
            <a:effectLst/>
          </a:endParaRPr>
        </a:p>
        <a:p>
          <a:r>
            <a:rPr kumimoji="1" lang="ja-JP" altLang="en-US" sz="1100">
              <a:solidFill>
                <a:schemeClr val="dk1"/>
              </a:solidFill>
              <a:effectLst/>
              <a:latin typeface="+mn-lt"/>
              <a:ea typeface="+mn-ea"/>
              <a:cs typeface="+mn-cs"/>
            </a:rPr>
            <a:t>令和６年度には、財政調整基金からの取崩金が３億円で、積立金が２億９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５００万円となり、実質単年度収支も負数となったが、財政調整基金の残高については現在の水準を維持することを目指しつつ、適切な財政運営に努める。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全ての会計において、赤字額は生じていない。</a:t>
          </a:r>
          <a:endParaRPr lang="ja-JP" altLang="ja-JP" sz="1400">
            <a:effectLst/>
          </a:endParaRPr>
        </a:p>
        <a:p>
          <a:r>
            <a:rPr kumimoji="1" lang="ja-JP" altLang="ja-JP" sz="1100">
              <a:solidFill>
                <a:schemeClr val="dk1"/>
              </a:solidFill>
              <a:effectLst/>
              <a:latin typeface="+mn-lt"/>
              <a:ea typeface="+mn-ea"/>
              <a:cs typeface="+mn-cs"/>
            </a:rPr>
            <a:t>今後も引き続き健全な財政運営に努める。</a:t>
          </a:r>
          <a:endParaRPr lang="ja-JP" altLang="ja-JP" sz="1400">
            <a:effectLst/>
          </a:endParaRPr>
        </a:p>
        <a:p>
          <a:r>
            <a:rPr kumimoji="1" lang="ja-JP" altLang="ja-JP" sz="1100">
              <a:solidFill>
                <a:schemeClr val="dk1"/>
              </a:solidFill>
              <a:effectLst/>
              <a:latin typeface="+mn-lt"/>
              <a:ea typeface="+mn-ea"/>
              <a:cs typeface="+mn-cs"/>
            </a:rPr>
            <a:t>令和６年度から公営企業会計へ移行するのに伴い、令和５年度は、公共下水道事業特別会計及び農業集落排水事業特別会計の基金を廃止し会計に繰り入れたため、黒字額が大きくなっている。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9529151</v>
      </c>
      <c r="BO4" s="371"/>
      <c r="BP4" s="371"/>
      <c r="BQ4" s="371"/>
      <c r="BR4" s="371"/>
      <c r="BS4" s="371"/>
      <c r="BT4" s="371"/>
      <c r="BU4" s="372"/>
      <c r="BV4" s="370">
        <v>9602354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10.8</v>
      </c>
      <c r="CU4" s="377"/>
      <c r="CV4" s="377"/>
      <c r="CW4" s="377"/>
      <c r="CX4" s="377"/>
      <c r="CY4" s="377"/>
      <c r="CZ4" s="377"/>
      <c r="DA4" s="378"/>
      <c r="DB4" s="376">
        <v>12.2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8917310</v>
      </c>
      <c r="BO5" s="408"/>
      <c r="BP5" s="408"/>
      <c r="BQ5" s="408"/>
      <c r="BR5" s="408"/>
      <c r="BS5" s="408"/>
      <c r="BT5" s="408"/>
      <c r="BU5" s="409"/>
      <c r="BV5" s="407">
        <v>8876767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v>
      </c>
      <c r="CU5" s="405"/>
      <c r="CV5" s="405"/>
      <c r="CW5" s="405"/>
      <c r="CX5" s="405"/>
      <c r="CY5" s="405"/>
      <c r="CZ5" s="405"/>
      <c r="DA5" s="406"/>
      <c r="DB5" s="404">
        <v>85.1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611841</v>
      </c>
      <c r="BO6" s="408"/>
      <c r="BP6" s="408"/>
      <c r="BQ6" s="408"/>
      <c r="BR6" s="408"/>
      <c r="BS6" s="408"/>
      <c r="BT6" s="408"/>
      <c r="BU6" s="409"/>
      <c r="BV6" s="407">
        <v>725587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v>
      </c>
      <c r="CU6" s="445"/>
      <c r="CV6" s="445"/>
      <c r="CW6" s="445"/>
      <c r="CX6" s="445"/>
      <c r="CY6" s="445"/>
      <c r="CZ6" s="445"/>
      <c r="DA6" s="446"/>
      <c r="DB6" s="444">
        <v>85.1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31281</v>
      </c>
      <c r="BO7" s="408"/>
      <c r="BP7" s="408"/>
      <c r="BQ7" s="408"/>
      <c r="BR7" s="408"/>
      <c r="BS7" s="408"/>
      <c r="BT7" s="408"/>
      <c r="BU7" s="409"/>
      <c r="BV7" s="407">
        <v>89730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5371645</v>
      </c>
      <c r="CU7" s="408"/>
      <c r="CV7" s="408"/>
      <c r="CW7" s="408"/>
      <c r="CX7" s="408"/>
      <c r="CY7" s="408"/>
      <c r="CZ7" s="408"/>
      <c r="DA7" s="409"/>
      <c r="DB7" s="407">
        <v>5229605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580560</v>
      </c>
      <c r="BO8" s="408"/>
      <c r="BP8" s="408"/>
      <c r="BQ8" s="408"/>
      <c r="BR8" s="408"/>
      <c r="BS8" s="408"/>
      <c r="BT8" s="408"/>
      <c r="BU8" s="409"/>
      <c r="BV8" s="407">
        <v>635857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0.98</v>
      </c>
      <c r="CU8" s="448"/>
      <c r="CV8" s="448"/>
      <c r="CW8" s="448"/>
      <c r="CX8" s="448"/>
      <c r="CY8" s="448"/>
      <c r="CZ8" s="448"/>
      <c r="DA8" s="449"/>
      <c r="DB8" s="447">
        <v>0.98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14961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-55297</v>
      </c>
      <c r="BO9" s="408"/>
      <c r="BP9" s="408"/>
      <c r="BQ9" s="408"/>
      <c r="BR9" s="408"/>
      <c r="BS9" s="408"/>
      <c r="BT9" s="408"/>
      <c r="BU9" s="409"/>
      <c r="BV9" s="407">
        <v>52666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5.2</v>
      </c>
      <c r="CU9" s="405"/>
      <c r="CV9" s="405"/>
      <c r="CW9" s="405"/>
      <c r="CX9" s="405"/>
      <c r="CY9" s="405"/>
      <c r="CZ9" s="405"/>
      <c r="DA9" s="406"/>
      <c r="DB9" s="404">
        <v>4.0999999999999996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15189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295153</v>
      </c>
      <c r="BO10" s="408"/>
      <c r="BP10" s="408"/>
      <c r="BQ10" s="408"/>
      <c r="BR10" s="408"/>
      <c r="BS10" s="408"/>
      <c r="BT10" s="408"/>
      <c r="BU10" s="409"/>
      <c r="BV10" s="407">
        <v>362118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422</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15377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350000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15129</v>
      </c>
      <c r="S13" s="492"/>
      <c r="T13" s="492"/>
      <c r="U13" s="492"/>
      <c r="V13" s="493"/>
      <c r="W13" s="423" t="s">
        <v>131</v>
      </c>
      <c r="X13" s="424"/>
      <c r="Y13" s="424"/>
      <c r="Z13" s="424"/>
      <c r="AA13" s="424"/>
      <c r="AB13" s="414"/>
      <c r="AC13" s="458">
        <v>1255</v>
      </c>
      <c r="AD13" s="459"/>
      <c r="AE13" s="459"/>
      <c r="AF13" s="459"/>
      <c r="AG13" s="501"/>
      <c r="AH13" s="458">
        <v>1444</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-59722</v>
      </c>
      <c r="BO13" s="408"/>
      <c r="BP13" s="408"/>
      <c r="BQ13" s="408"/>
      <c r="BR13" s="408"/>
      <c r="BS13" s="408"/>
      <c r="BT13" s="408"/>
      <c r="BU13" s="409"/>
      <c r="BV13" s="407">
        <v>64784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1.8</v>
      </c>
      <c r="CU13" s="405"/>
      <c r="CV13" s="405"/>
      <c r="CW13" s="405"/>
      <c r="CX13" s="405"/>
      <c r="CY13" s="405"/>
      <c r="CZ13" s="405"/>
      <c r="DA13" s="406"/>
      <c r="DB13" s="404">
        <v>1.6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15505</v>
      </c>
      <c r="S14" s="492"/>
      <c r="T14" s="492"/>
      <c r="U14" s="492"/>
      <c r="V14" s="493"/>
      <c r="W14" s="397"/>
      <c r="X14" s="398"/>
      <c r="Y14" s="398"/>
      <c r="Z14" s="398"/>
      <c r="AA14" s="398"/>
      <c r="AB14" s="387"/>
      <c r="AC14" s="494">
        <v>16.899999999999999</v>
      </c>
      <c r="AD14" s="495"/>
      <c r="AE14" s="495"/>
      <c r="AF14" s="495"/>
      <c r="AG14" s="496"/>
      <c r="AH14" s="494">
        <v>18.399999999999999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21.1</v>
      </c>
      <c r="CU14" s="506"/>
      <c r="CV14" s="506"/>
      <c r="CW14" s="506"/>
      <c r="CX14" s="506"/>
      <c r="CY14" s="506"/>
      <c r="CZ14" s="506"/>
      <c r="DA14" s="507"/>
      <c r="DB14" s="505">
        <v>21.1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15295</v>
      </c>
      <c r="S15" s="492"/>
      <c r="T15" s="492"/>
      <c r="U15" s="492"/>
      <c r="V15" s="493"/>
      <c r="W15" s="423" t="s">
        <v>137</v>
      </c>
      <c r="X15" s="424"/>
      <c r="Y15" s="424"/>
      <c r="Z15" s="424"/>
      <c r="AA15" s="424"/>
      <c r="AB15" s="414"/>
      <c r="AC15" s="458">
        <v>2228</v>
      </c>
      <c r="AD15" s="459"/>
      <c r="AE15" s="459"/>
      <c r="AF15" s="459"/>
      <c r="AG15" s="501"/>
      <c r="AH15" s="458">
        <v>2337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4025065</v>
      </c>
      <c r="BO15" s="371"/>
      <c r="BP15" s="371"/>
      <c r="BQ15" s="371"/>
      <c r="BR15" s="371"/>
      <c r="BS15" s="371"/>
      <c r="BT15" s="371"/>
      <c r="BU15" s="372"/>
      <c r="BV15" s="370">
        <v>3966793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29.9</v>
      </c>
      <c r="AD16" s="495"/>
      <c r="AE16" s="495"/>
      <c r="AF16" s="495"/>
      <c r="AG16" s="496"/>
      <c r="AH16" s="494">
        <v>29.7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4200173</v>
      </c>
      <c r="BO16" s="408"/>
      <c r="BP16" s="408"/>
      <c r="BQ16" s="408"/>
      <c r="BR16" s="408"/>
      <c r="BS16" s="408"/>
      <c r="BT16" s="408"/>
      <c r="BU16" s="409"/>
      <c r="BV16" s="407">
        <v>4061176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3964</v>
      </c>
      <c r="AD17" s="459"/>
      <c r="AE17" s="459"/>
      <c r="AF17" s="459"/>
      <c r="AG17" s="501"/>
      <c r="AH17" s="458">
        <v>4080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5190685</v>
      </c>
      <c r="BO17" s="408"/>
      <c r="BP17" s="408"/>
      <c r="BQ17" s="408"/>
      <c r="BR17" s="408"/>
      <c r="BS17" s="408"/>
      <c r="BT17" s="408"/>
      <c r="BU17" s="409"/>
      <c r="BV17" s="407">
        <v>5114866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70.16</v>
      </c>
      <c r="M18" s="531"/>
      <c r="N18" s="531"/>
      <c r="O18" s="531"/>
      <c r="P18" s="531"/>
      <c r="Q18" s="531"/>
      <c r="R18" s="532"/>
      <c r="S18" s="532"/>
      <c r="T18" s="532"/>
      <c r="U18" s="532"/>
      <c r="V18" s="533"/>
      <c r="W18" s="425"/>
      <c r="X18" s="426"/>
      <c r="Y18" s="426"/>
      <c r="Z18" s="426"/>
      <c r="AA18" s="426"/>
      <c r="AB18" s="417"/>
      <c r="AC18" s="534">
        <v>53.2</v>
      </c>
      <c r="AD18" s="535"/>
      <c r="AE18" s="535"/>
      <c r="AF18" s="535"/>
      <c r="AG18" s="536"/>
      <c r="AH18" s="534">
        <v>51.9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4930472</v>
      </c>
      <c r="BO18" s="408"/>
      <c r="BP18" s="408"/>
      <c r="BQ18" s="408"/>
      <c r="BR18" s="408"/>
      <c r="BS18" s="408"/>
      <c r="BT18" s="408"/>
      <c r="BU18" s="409"/>
      <c r="BV18" s="407">
        <v>4584584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7234906</v>
      </c>
      <c r="BO19" s="408"/>
      <c r="BP19" s="408"/>
      <c r="BQ19" s="408"/>
      <c r="BR19" s="408"/>
      <c r="BS19" s="408"/>
      <c r="BT19" s="408"/>
      <c r="BU19" s="409"/>
      <c r="BV19" s="407">
        <v>7044387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5230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6628893</v>
      </c>
      <c r="BO22" s="371"/>
      <c r="BP22" s="371"/>
      <c r="BQ22" s="371"/>
      <c r="BR22" s="371"/>
      <c r="BS22" s="371"/>
      <c r="BT22" s="371"/>
      <c r="BU22" s="372"/>
      <c r="BV22" s="370">
        <v>6781011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5170247</v>
      </c>
      <c r="BO23" s="408"/>
      <c r="BP23" s="408"/>
      <c r="BQ23" s="408"/>
      <c r="BR23" s="408"/>
      <c r="BS23" s="408"/>
      <c r="BT23" s="408"/>
      <c r="BU23" s="409"/>
      <c r="BV23" s="407">
        <v>5191264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140</v>
      </c>
      <c r="AI24" s="459"/>
      <c r="AJ24" s="459"/>
      <c r="AK24" s="459"/>
      <c r="AL24" s="501"/>
      <c r="AM24" s="458">
        <v>442400</v>
      </c>
      <c r="AN24" s="459"/>
      <c r="AO24" s="459"/>
      <c r="AP24" s="459"/>
      <c r="AQ24" s="459"/>
      <c r="AR24" s="501"/>
      <c r="AS24" s="458">
        <v>3160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6590022</v>
      </c>
      <c r="BO24" s="408"/>
      <c r="BP24" s="408"/>
      <c r="BQ24" s="408"/>
      <c r="BR24" s="408"/>
      <c r="BS24" s="408"/>
      <c r="BT24" s="408"/>
      <c r="BU24" s="409"/>
      <c r="BV24" s="407">
        <v>6731686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964086</v>
      </c>
      <c r="BO25" s="371"/>
      <c r="BP25" s="371"/>
      <c r="BQ25" s="371"/>
      <c r="BR25" s="371"/>
      <c r="BS25" s="371"/>
      <c r="BT25" s="371"/>
      <c r="BU25" s="372"/>
      <c r="BV25" s="370">
        <v>973818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21581</v>
      </c>
      <c r="AN26" s="459"/>
      <c r="AO26" s="459"/>
      <c r="AP26" s="459"/>
      <c r="AQ26" s="459"/>
      <c r="AR26" s="501"/>
      <c r="AS26" s="458">
        <v>3083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3400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11670</v>
      </c>
      <c r="AN27" s="459"/>
      <c r="AO27" s="459"/>
      <c r="AP27" s="459"/>
      <c r="AQ27" s="459"/>
      <c r="AR27" s="501"/>
      <c r="AS27" s="458">
        <v>3890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448653</v>
      </c>
      <c r="BO27" s="527"/>
      <c r="BP27" s="527"/>
      <c r="BQ27" s="527"/>
      <c r="BR27" s="527"/>
      <c r="BS27" s="527"/>
      <c r="BT27" s="527"/>
      <c r="BU27" s="528"/>
      <c r="BV27" s="526">
        <v>409414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1272299</v>
      </c>
      <c r="BO28" s="371"/>
      <c r="BP28" s="371"/>
      <c r="BQ28" s="371"/>
      <c r="BR28" s="371"/>
      <c r="BS28" s="371"/>
      <c r="BT28" s="371"/>
      <c r="BU28" s="372"/>
      <c r="BV28" s="370">
        <v>1277145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143</v>
      </c>
      <c r="AI29" s="459"/>
      <c r="AJ29" s="459"/>
      <c r="AK29" s="459"/>
      <c r="AL29" s="501"/>
      <c r="AM29" s="458">
        <v>454070</v>
      </c>
      <c r="AN29" s="459"/>
      <c r="AO29" s="459"/>
      <c r="AP29" s="459"/>
      <c r="AQ29" s="459"/>
      <c r="AR29" s="501"/>
      <c r="AS29" s="458">
        <v>3175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128239</v>
      </c>
      <c r="BO29" s="408"/>
      <c r="BP29" s="408"/>
      <c r="BQ29" s="408"/>
      <c r="BR29" s="408"/>
      <c r="BS29" s="408"/>
      <c r="BT29" s="408"/>
      <c r="BU29" s="409"/>
      <c r="BV29" s="407">
        <v>112667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706162</v>
      </c>
      <c r="BO30" s="527"/>
      <c r="BP30" s="527"/>
      <c r="BQ30" s="527"/>
      <c r="BR30" s="527"/>
      <c r="BS30" s="527"/>
      <c r="BT30" s="527"/>
      <c r="BU30" s="528"/>
      <c r="BV30" s="526">
        <v>667923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芳賀町国民健康保険特別会計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芳賀町下水道事業会計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芳賀町宅地造成事業特別会計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栃木県市町村総合事務組合(一般会計)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芳賀町農業公社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芳賀工業団地排水処理センター特別会計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芳賀町介護保険特別会計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栃木県市町村総合事務組合（特別会計）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芳賀町ロマン開発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芳賀町後期高齢者医療特別会計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栃木県後期高齢者医療広域連合（一般会計）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栃木県後期高齢者医療広域連合（特別会計）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芳賀地区広域行政事務組合(一般会計)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芳賀地区広域行政事務組合(ふるさと市町村圏基金特別会計)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芳賀地区広域行政事務組合(卸売市場特別会計)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芳賀中部環境衛生事務組合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芳賀中部上水道企業団</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eeCPZwhz3TUw23XqxPr0B/XTnFlLgu4PTullb5yvm6RSlk0lGlmtmiKBGaeO85cGW3tQYAG5dY92POs+o4kgg==" saltValue="3ZxTvSfvVzwlVuFMwTsk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8.24</v>
      </c>
      <c r="G34" s="33">
        <v>13.57</v>
      </c>
      <c r="H34" s="33">
        <v>11.35</v>
      </c>
      <c r="I34" s="33">
        <v>12.06</v>
      </c>
      <c r="J34" s="34">
        <v>10.7</v>
      </c>
      <c r="K34" s="22"/>
      <c r="L34" s="22"/>
      <c r="M34" s="22"/>
      <c r="N34" s="22"/>
      <c r="O34" s="22"/>
      <c r="P34" s="22"/>
    </row>
    <row r="35" spans="1:16" ht="39" customHeight="1" x14ac:dyDescent="0.2">
      <c r="A35" s="22"/>
      <c r="B35" s="35"/>
      <c r="C35" s="1145" t="s">
        <v>534</v>
      </c>
      <c r="D35" s="1146"/>
      <c r="E35" s="1147"/>
      <c r="F35" s="36">
        <v>2.71</v>
      </c>
      <c r="G35" s="37">
        <v>2.1800000000000002</v>
      </c>
      <c r="H35" s="37">
        <v>1.5</v>
      </c>
      <c r="I35" s="37">
        <v>1.53</v>
      </c>
      <c r="J35" s="38">
        <v>3.52</v>
      </c>
      <c r="K35" s="22"/>
      <c r="L35" s="22"/>
      <c r="M35" s="22"/>
      <c r="N35" s="22"/>
      <c r="O35" s="22"/>
      <c r="P35" s="22"/>
    </row>
    <row r="36" spans="1:16" ht="39" customHeight="1" x14ac:dyDescent="0.2">
      <c r="A36" s="22"/>
      <c r="B36" s="35"/>
      <c r="C36" s="1145" t="s">
        <v>535</v>
      </c>
      <c r="D36" s="1146"/>
      <c r="E36" s="1147"/>
      <c r="F36" s="36">
        <v>1.35</v>
      </c>
      <c r="G36" s="37">
        <v>2.1</v>
      </c>
      <c r="H36" s="37">
        <v>1.73</v>
      </c>
      <c r="I36" s="37">
        <v>1.65</v>
      </c>
      <c r="J36" s="38">
        <v>1.41</v>
      </c>
      <c r="K36" s="22"/>
      <c r="L36" s="22"/>
      <c r="M36" s="22"/>
      <c r="N36" s="22"/>
      <c r="O36" s="22"/>
      <c r="P36" s="22"/>
    </row>
    <row r="37" spans="1:16" ht="39" customHeight="1" x14ac:dyDescent="0.2">
      <c r="A37" s="22"/>
      <c r="B37" s="35"/>
      <c r="C37" s="1145" t="s">
        <v>536</v>
      </c>
      <c r="D37" s="1146"/>
      <c r="E37" s="1147"/>
      <c r="F37" s="36" t="s">
        <v>487</v>
      </c>
      <c r="G37" s="37" t="s">
        <v>487</v>
      </c>
      <c r="H37" s="37" t="s">
        <v>487</v>
      </c>
      <c r="I37" s="37" t="s">
        <v>487</v>
      </c>
      <c r="J37" s="38">
        <v>1.3</v>
      </c>
      <c r="K37" s="22"/>
      <c r="L37" s="22"/>
      <c r="M37" s="22"/>
      <c r="N37" s="22"/>
      <c r="O37" s="22"/>
      <c r="P37" s="22"/>
    </row>
    <row r="38" spans="1:16" ht="39" customHeight="1" x14ac:dyDescent="0.2">
      <c r="A38" s="22"/>
      <c r="B38" s="35"/>
      <c r="C38" s="1145" t="s">
        <v>537</v>
      </c>
      <c r="D38" s="1146"/>
      <c r="E38" s="1147"/>
      <c r="F38" s="36">
        <v>0.08</v>
      </c>
      <c r="G38" s="37">
        <v>7.0000000000000007E-2</v>
      </c>
      <c r="H38" s="37">
        <v>0.11</v>
      </c>
      <c r="I38" s="37">
        <v>0.13</v>
      </c>
      <c r="J38" s="38">
        <v>0.16</v>
      </c>
      <c r="K38" s="22"/>
      <c r="L38" s="22"/>
      <c r="M38" s="22"/>
      <c r="N38" s="22"/>
      <c r="O38" s="22"/>
      <c r="P38" s="22"/>
    </row>
    <row r="39" spans="1:16" ht="39" customHeight="1" x14ac:dyDescent="0.2">
      <c r="A39" s="22"/>
      <c r="B39" s="35"/>
      <c r="C39" s="1145" t="s">
        <v>538</v>
      </c>
      <c r="D39" s="1146"/>
      <c r="E39" s="1147"/>
      <c r="F39" s="36">
        <v>0.11</v>
      </c>
      <c r="G39" s="37">
        <v>0.11</v>
      </c>
      <c r="H39" s="37">
        <v>0.02</v>
      </c>
      <c r="I39" s="37">
        <v>0.09</v>
      </c>
      <c r="J39" s="38">
        <v>0.1</v>
      </c>
      <c r="K39" s="22"/>
      <c r="L39" s="22"/>
      <c r="M39" s="22"/>
      <c r="N39" s="22"/>
      <c r="O39" s="22"/>
      <c r="P39" s="22"/>
    </row>
    <row r="40" spans="1:16" ht="39" customHeight="1" x14ac:dyDescent="0.2">
      <c r="A40" s="22"/>
      <c r="B40" s="35"/>
      <c r="C40" s="1145" t="s">
        <v>539</v>
      </c>
      <c r="D40" s="1146"/>
      <c r="E40" s="1147"/>
      <c r="F40" s="36">
        <v>0.56999999999999995</v>
      </c>
      <c r="G40" s="37">
        <v>0.28999999999999998</v>
      </c>
      <c r="H40" s="37">
        <v>0.28000000000000003</v>
      </c>
      <c r="I40" s="37">
        <v>0.27</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0.05</v>
      </c>
      <c r="G43" s="42">
        <v>0.17</v>
      </c>
      <c r="H43" s="42">
        <v>0.18</v>
      </c>
      <c r="I43" s="42">
        <v>7.19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gnKQWkSv+t4NrzpJbQ1xTcFjjMm1Q1baeBkeDrlbuwZD24XzEfC60GwSchbd4yUjM+bVaufj0Tqp7UYlnOC6w==" saltValue="028Gko4/dV4CC6ZDKxu5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6" sqref="A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375</v>
      </c>
      <c r="L45" s="60">
        <v>327</v>
      </c>
      <c r="M45" s="60">
        <v>285</v>
      </c>
      <c r="N45" s="60">
        <v>293</v>
      </c>
      <c r="O45" s="61">
        <v>391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183</v>
      </c>
      <c r="L48" s="64">
        <v>196</v>
      </c>
      <c r="M48" s="64">
        <v>192</v>
      </c>
      <c r="N48" s="64">
        <v>199</v>
      </c>
      <c r="O48" s="65">
        <v>173</v>
      </c>
      <c r="P48" s="48"/>
      <c r="Q48" s="48"/>
      <c r="R48" s="48"/>
      <c r="S48" s="48"/>
      <c r="T48" s="48"/>
      <c r="U48" s="48"/>
    </row>
    <row r="49" spans="1:21" ht="30.75" customHeight="1" x14ac:dyDescent="0.2">
      <c r="A49" s="48"/>
      <c r="B49" s="1155"/>
      <c r="C49" s="1156"/>
      <c r="D49" s="62"/>
      <c r="E49" s="1161" t="s">
        <v>14</v>
      </c>
      <c r="F49" s="1161"/>
      <c r="G49" s="1161"/>
      <c r="H49" s="1161"/>
      <c r="I49" s="1161"/>
      <c r="J49" s="1162"/>
      <c r="K49" s="63">
        <v>38</v>
      </c>
      <c r="L49" s="64">
        <v>70</v>
      </c>
      <c r="M49" s="64">
        <v>79</v>
      </c>
      <c r="N49" s="64">
        <v>59</v>
      </c>
      <c r="O49" s="65">
        <v>57</v>
      </c>
      <c r="P49" s="48"/>
      <c r="Q49" s="48"/>
      <c r="R49" s="48"/>
      <c r="S49" s="48"/>
      <c r="T49" s="48"/>
      <c r="U49" s="48"/>
    </row>
    <row r="50" spans="1:21" ht="30.75" customHeight="1" x14ac:dyDescent="0.2">
      <c r="A50" s="48"/>
      <c r="B50" s="1155"/>
      <c r="C50" s="1156"/>
      <c r="D50" s="62"/>
      <c r="E50" s="1161" t="s">
        <v>15</v>
      </c>
      <c r="F50" s="1161"/>
      <c r="G50" s="1161"/>
      <c r="H50" s="1161"/>
      <c r="I50" s="1161"/>
      <c r="J50" s="1162"/>
      <c r="K50" s="63">
        <v>27</v>
      </c>
      <c r="L50" s="64">
        <v>52</v>
      </c>
      <c r="M50" s="64">
        <v>17</v>
      </c>
      <c r="N50" s="64">
        <v>16</v>
      </c>
      <c r="O50" s="65">
        <v>17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v>2</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550</v>
      </c>
      <c r="L52" s="64">
        <v>542</v>
      </c>
      <c r="M52" s="64">
        <v>498</v>
      </c>
      <c r="N52" s="64">
        <v>508</v>
      </c>
      <c r="O52" s="65">
        <v>501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v>
      </c>
      <c r="L53" s="69">
        <v>103</v>
      </c>
      <c r="M53" s="69">
        <v>77</v>
      </c>
      <c r="N53" s="69">
        <v>59</v>
      </c>
      <c r="O53" s="70">
        <v>137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CG64Xrh25Rq+tX6nOi0f5ptIvoYvSwfW4MID4HbAkkxnL8SVPD08IazQ/fInziDDpAZqn14wwdUSFKKsVYZFQ==" saltValue="/FTcYHL3d16l1S3vr6bI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2622</v>
      </c>
      <c r="J41" s="344">
        <v>3631</v>
      </c>
      <c r="K41" s="344">
        <v>6650</v>
      </c>
      <c r="L41" s="344">
        <v>6781</v>
      </c>
      <c r="M41" s="345">
        <v>6629</v>
      </c>
    </row>
    <row r="42" spans="2:13" ht="27.75" customHeight="1" x14ac:dyDescent="0.2">
      <c r="B42" s="1186"/>
      <c r="C42" s="1187"/>
      <c r="D42" s="106"/>
      <c r="E42" s="1192" t="s">
        <v>32</v>
      </c>
      <c r="F42" s="1192"/>
      <c r="G42" s="1192"/>
      <c r="H42" s="1193"/>
      <c r="I42" s="346">
        <v>1226</v>
      </c>
      <c r="J42" s="347">
        <v>5088</v>
      </c>
      <c r="K42" s="347">
        <v>148</v>
      </c>
      <c r="L42" s="347">
        <v>144</v>
      </c>
      <c r="M42" s="348">
        <v>159</v>
      </c>
    </row>
    <row r="43" spans="2:13" ht="27.75" customHeight="1" x14ac:dyDescent="0.2">
      <c r="B43" s="1186"/>
      <c r="C43" s="1187"/>
      <c r="D43" s="106"/>
      <c r="E43" s="1192" t="s">
        <v>33</v>
      </c>
      <c r="F43" s="1192"/>
      <c r="G43" s="1192"/>
      <c r="H43" s="1193"/>
      <c r="I43" s="346">
        <v>2092</v>
      </c>
      <c r="J43" s="347">
        <v>1987</v>
      </c>
      <c r="K43" s="347">
        <v>1978</v>
      </c>
      <c r="L43" s="347">
        <v>2077</v>
      </c>
      <c r="M43" s="348">
        <v>2082</v>
      </c>
    </row>
    <row r="44" spans="2:13" ht="27.75" customHeight="1" x14ac:dyDescent="0.2">
      <c r="B44" s="1186"/>
      <c r="C44" s="1187"/>
      <c r="D44" s="106"/>
      <c r="E44" s="1192" t="s">
        <v>34</v>
      </c>
      <c r="F44" s="1192"/>
      <c r="G44" s="1192"/>
      <c r="H44" s="1193"/>
      <c r="I44" s="346">
        <v>400</v>
      </c>
      <c r="J44" s="347">
        <v>414</v>
      </c>
      <c r="K44" s="347">
        <v>357</v>
      </c>
      <c r="L44" s="347">
        <v>309</v>
      </c>
      <c r="M44" s="348">
        <v>308</v>
      </c>
    </row>
    <row r="45" spans="2:13" ht="27.75" customHeight="1" x14ac:dyDescent="0.2">
      <c r="B45" s="1186"/>
      <c r="C45" s="1187"/>
      <c r="D45" s="106"/>
      <c r="E45" s="1192" t="s">
        <v>35</v>
      </c>
      <c r="F45" s="1192"/>
      <c r="G45" s="1192"/>
      <c r="H45" s="1193"/>
      <c r="I45" s="346">
        <v>1150</v>
      </c>
      <c r="J45" s="347">
        <v>1139</v>
      </c>
      <c r="K45" s="347">
        <v>1108</v>
      </c>
      <c r="L45" s="347">
        <v>1076</v>
      </c>
      <c r="M45" s="348">
        <v>1084</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2928</v>
      </c>
      <c r="J50" s="347">
        <v>2802</v>
      </c>
      <c r="K50" s="347">
        <v>2433</v>
      </c>
      <c r="L50" s="347">
        <v>2349</v>
      </c>
      <c r="M50" s="348">
        <v>2442</v>
      </c>
    </row>
    <row r="51" spans="2:13" ht="27.75" customHeight="1" x14ac:dyDescent="0.2">
      <c r="B51" s="1186"/>
      <c r="C51" s="1187"/>
      <c r="D51" s="106"/>
      <c r="E51" s="1192" t="s">
        <v>42</v>
      </c>
      <c r="F51" s="1192"/>
      <c r="G51" s="1192"/>
      <c r="H51" s="1193"/>
      <c r="I51" s="346">
        <v>1602</v>
      </c>
      <c r="J51" s="347">
        <v>1568</v>
      </c>
      <c r="K51" s="347">
        <v>1639</v>
      </c>
      <c r="L51" s="347">
        <v>2839</v>
      </c>
      <c r="M51" s="348">
        <v>2679</v>
      </c>
    </row>
    <row r="52" spans="2:13" ht="27.75" customHeight="1" x14ac:dyDescent="0.2">
      <c r="B52" s="1188"/>
      <c r="C52" s="1189"/>
      <c r="D52" s="106"/>
      <c r="E52" s="1192" t="s">
        <v>43</v>
      </c>
      <c r="F52" s="1192"/>
      <c r="G52" s="1192"/>
      <c r="H52" s="1193"/>
      <c r="I52" s="346">
        <v>3924</v>
      </c>
      <c r="J52" s="347">
        <v>4318</v>
      </c>
      <c r="K52" s="347">
        <v>4332</v>
      </c>
      <c r="L52" s="347">
        <v>4176</v>
      </c>
      <c r="M52" s="348">
        <v>4078</v>
      </c>
    </row>
    <row r="53" spans="2:13" ht="27.75" customHeight="1" thickBot="1" x14ac:dyDescent="0.25">
      <c r="B53" s="1199" t="s">
        <v>19</v>
      </c>
      <c r="C53" s="1200"/>
      <c r="D53" s="110"/>
      <c r="E53" s="1201" t="s">
        <v>44</v>
      </c>
      <c r="F53" s="1201"/>
      <c r="G53" s="1201"/>
      <c r="H53" s="1202"/>
      <c r="I53" s="349">
        <v>-963</v>
      </c>
      <c r="J53" s="350">
        <v>3569</v>
      </c>
      <c r="K53" s="350">
        <v>1838</v>
      </c>
      <c r="L53" s="350">
        <v>1023</v>
      </c>
      <c r="M53" s="351">
        <v>1061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FNfolvkdmh6JMoX0sXDEaySR9M8XLinfRyp3k8HnrXS2LqSnIuOS3s2lMczhi5QwlHVgPB2IvBq5Q51EcuaJw==" saltValue="5W9T/H6iB6j8HJSQxWfz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A5" sqref="A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1265</v>
      </c>
      <c r="G55" s="352">
        <v>1277</v>
      </c>
      <c r="H55" s="353">
        <v>1272</v>
      </c>
    </row>
    <row r="56" spans="2:8" ht="52.5" customHeight="1" x14ac:dyDescent="0.2">
      <c r="B56" s="122"/>
      <c r="C56" s="1213" t="s">
        <v>47</v>
      </c>
      <c r="D56" s="1213"/>
      <c r="E56" s="1214"/>
      <c r="F56" s="354">
        <v>100</v>
      </c>
      <c r="G56" s="354">
        <v>113</v>
      </c>
      <c r="H56" s="355">
        <v>128</v>
      </c>
    </row>
    <row r="57" spans="2:8" ht="53.25" customHeight="1" x14ac:dyDescent="0.2">
      <c r="B57" s="122"/>
      <c r="C57" s="1215" t="s">
        <v>48</v>
      </c>
      <c r="D57" s="1215"/>
      <c r="E57" s="1216"/>
      <c r="F57" s="356">
        <v>681</v>
      </c>
      <c r="G57" s="356">
        <v>668</v>
      </c>
      <c r="H57" s="357">
        <v>706</v>
      </c>
    </row>
    <row r="58" spans="2:8" ht="45.75" customHeight="1" x14ac:dyDescent="0.2">
      <c r="B58" s="123"/>
      <c r="C58" s="1203" t="s">
        <v>559</v>
      </c>
      <c r="D58" s="1204"/>
      <c r="E58" s="1205"/>
      <c r="F58" s="358">
        <v>364</v>
      </c>
      <c r="G58" s="358">
        <v>352</v>
      </c>
      <c r="H58" s="359">
        <v>402</v>
      </c>
    </row>
    <row r="59" spans="2:8" ht="45.75" customHeight="1" x14ac:dyDescent="0.2">
      <c r="B59" s="123"/>
      <c r="C59" s="1203" t="s">
        <v>560</v>
      </c>
      <c r="D59" s="1204"/>
      <c r="E59" s="1205"/>
      <c r="F59" s="358">
        <v>213</v>
      </c>
      <c r="G59" s="358">
        <v>213</v>
      </c>
      <c r="H59" s="359">
        <v>213</v>
      </c>
    </row>
    <row r="60" spans="2:8" ht="45.75" customHeight="1" x14ac:dyDescent="0.2">
      <c r="B60" s="123"/>
      <c r="C60" s="1203" t="s">
        <v>561</v>
      </c>
      <c r="D60" s="1204"/>
      <c r="E60" s="1205"/>
      <c r="F60" s="358">
        <v>62</v>
      </c>
      <c r="G60" s="358">
        <v>52</v>
      </c>
      <c r="H60" s="359">
        <v>41</v>
      </c>
    </row>
    <row r="61" spans="2:8" ht="45.75" customHeight="1" x14ac:dyDescent="0.2">
      <c r="B61" s="123"/>
      <c r="C61" s="1203" t="s">
        <v>562</v>
      </c>
      <c r="D61" s="1204"/>
      <c r="E61" s="1205"/>
      <c r="F61" s="358" t="s">
        <v>549</v>
      </c>
      <c r="G61" s="358" t="s">
        <v>549</v>
      </c>
      <c r="H61" s="359">
        <v>28</v>
      </c>
    </row>
    <row r="62" spans="2:8" ht="45.75" customHeight="1" thickBot="1" x14ac:dyDescent="0.25">
      <c r="B62" s="124"/>
      <c r="C62" s="1206" t="s">
        <v>563</v>
      </c>
      <c r="D62" s="1207"/>
      <c r="E62" s="1208"/>
      <c r="F62" s="360">
        <v>35</v>
      </c>
      <c r="G62" s="360">
        <v>45</v>
      </c>
      <c r="H62" s="361">
        <v>14</v>
      </c>
    </row>
    <row r="63" spans="2:8" ht="52.5" customHeight="1" thickBot="1" x14ac:dyDescent="0.25">
      <c r="B63" s="125"/>
      <c r="C63" s="1209" t="s">
        <v>49</v>
      </c>
      <c r="D63" s="1209"/>
      <c r="E63" s="1210"/>
      <c r="F63" s="362">
        <v>2046</v>
      </c>
      <c r="G63" s="362">
        <v>2058</v>
      </c>
      <c r="H63" s="363">
        <v>2107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PPm+wvm8dhLI5q8JL6LH4qzYYPjLe5BineJprfYzNwRrmFYNQeXWvJNmexv97Hsu1PalmUZyuAXW6CpGGvYLOw==" saltValue="r6DUMZRZIsJbcFiaMIXP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202227</v>
      </c>
      <c r="E3" s="144"/>
      <c r="F3" s="145">
        <v>120302</v>
      </c>
      <c r="G3" s="146"/>
      <c r="H3" s="147"/>
    </row>
    <row r="4" spans="1:8" x14ac:dyDescent="0.2">
      <c r="A4" s="148"/>
      <c r="B4" s="149"/>
      <c r="C4" s="150"/>
      <c r="D4" s="151">
        <v>78265</v>
      </c>
      <c r="E4" s="152"/>
      <c r="F4" s="153">
        <v>59328</v>
      </c>
      <c r="G4" s="154"/>
      <c r="H4" s="155"/>
    </row>
    <row r="5" spans="1:8" x14ac:dyDescent="0.2">
      <c r="A5" s="136" t="s">
        <v>519</v>
      </c>
      <c r="B5" s="141"/>
      <c r="C5" s="142"/>
      <c r="D5" s="143">
        <v>214058</v>
      </c>
      <c r="E5" s="144"/>
      <c r="F5" s="145">
        <v>85942</v>
      </c>
      <c r="G5" s="146"/>
      <c r="H5" s="147"/>
    </row>
    <row r="6" spans="1:8" x14ac:dyDescent="0.2">
      <c r="A6" s="148"/>
      <c r="B6" s="149"/>
      <c r="C6" s="150"/>
      <c r="D6" s="151">
        <v>96714</v>
      </c>
      <c r="E6" s="152"/>
      <c r="F6" s="153">
        <v>48630</v>
      </c>
      <c r="G6" s="154"/>
      <c r="H6" s="155"/>
    </row>
    <row r="7" spans="1:8" x14ac:dyDescent="0.2">
      <c r="A7" s="136" t="s">
        <v>520</v>
      </c>
      <c r="B7" s="141"/>
      <c r="C7" s="142"/>
      <c r="D7" s="143">
        <v>474108</v>
      </c>
      <c r="E7" s="144"/>
      <c r="F7" s="145">
        <v>95007</v>
      </c>
      <c r="G7" s="146"/>
      <c r="H7" s="147"/>
    </row>
    <row r="8" spans="1:8" x14ac:dyDescent="0.2">
      <c r="A8" s="148"/>
      <c r="B8" s="149"/>
      <c r="C8" s="150"/>
      <c r="D8" s="151">
        <v>55367</v>
      </c>
      <c r="E8" s="152"/>
      <c r="F8" s="153">
        <v>48509</v>
      </c>
      <c r="G8" s="154"/>
      <c r="H8" s="155"/>
    </row>
    <row r="9" spans="1:8" x14ac:dyDescent="0.2">
      <c r="A9" s="136" t="s">
        <v>521</v>
      </c>
      <c r="B9" s="141"/>
      <c r="C9" s="142"/>
      <c r="D9" s="143">
        <v>69528</v>
      </c>
      <c r="E9" s="144"/>
      <c r="F9" s="145">
        <v>98176</v>
      </c>
      <c r="G9" s="146"/>
      <c r="H9" s="147"/>
    </row>
    <row r="10" spans="1:8" x14ac:dyDescent="0.2">
      <c r="A10" s="148"/>
      <c r="B10" s="149"/>
      <c r="C10" s="150"/>
      <c r="D10" s="151">
        <v>24036</v>
      </c>
      <c r="E10" s="152"/>
      <c r="F10" s="153">
        <v>58489</v>
      </c>
      <c r="G10" s="154"/>
      <c r="H10" s="155"/>
    </row>
    <row r="11" spans="1:8" x14ac:dyDescent="0.2">
      <c r="A11" s="136" t="s">
        <v>522</v>
      </c>
      <c r="B11" s="141"/>
      <c r="C11" s="142"/>
      <c r="D11" s="143">
        <v>53018</v>
      </c>
      <c r="E11" s="144"/>
      <c r="F11" s="145">
        <v>119283</v>
      </c>
      <c r="G11" s="146"/>
      <c r="H11" s="147"/>
    </row>
    <row r="12" spans="1:8" x14ac:dyDescent="0.2">
      <c r="A12" s="148"/>
      <c r="B12" s="149"/>
      <c r="C12" s="156"/>
      <c r="D12" s="151">
        <v>26891</v>
      </c>
      <c r="E12" s="152"/>
      <c r="F12" s="153">
        <v>64747</v>
      </c>
      <c r="G12" s="154"/>
      <c r="H12" s="155"/>
    </row>
    <row r="13" spans="1:8" x14ac:dyDescent="0.2">
      <c r="A13" s="136"/>
      <c r="B13" s="141"/>
      <c r="C13" s="157"/>
      <c r="D13" s="158">
        <v>202588</v>
      </c>
      <c r="E13" s="159"/>
      <c r="F13" s="160">
        <v>103742</v>
      </c>
      <c r="G13" s="161"/>
      <c r="H13" s="147"/>
    </row>
    <row r="14" spans="1:8" x14ac:dyDescent="0.2">
      <c r="A14" s="148"/>
      <c r="B14" s="149"/>
      <c r="C14" s="150"/>
      <c r="D14" s="151">
        <v>56255</v>
      </c>
      <c r="E14" s="152"/>
      <c r="F14" s="153">
        <v>55941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8.35</v>
      </c>
      <c r="C19" s="162">
        <f>ROUND(VALUE(SUBSTITUTE(実質収支比率等に係る経年分析!G$48,"▲","-")),2)</f>
        <v>13.7</v>
      </c>
      <c r="D19" s="162">
        <f>ROUND(VALUE(SUBSTITUTE(実質収支比率等に係る経年分析!H$48,"▲","-")),2)</f>
        <v>11.38</v>
      </c>
      <c r="E19" s="162">
        <f>ROUND(VALUE(SUBSTITUTE(実質収支比率等に係る経年分析!I$48,"▲","-")),2)</f>
        <v>12.16</v>
      </c>
      <c r="F19" s="162">
        <f>ROUND(VALUE(SUBSTITUTE(実質収支比率等に係る経年分析!J$48,"▲","-")),2)</f>
        <v>10.81</v>
      </c>
    </row>
    <row r="20" spans="1:11" x14ac:dyDescent="0.2">
      <c r="A20" s="162" t="s">
        <v>53</v>
      </c>
      <c r="B20" s="162">
        <f>ROUND(VALUE(SUBSTITUTE(実質収支比率等に係る経年分析!F$47,"▲","-")),2)</f>
        <v>30.04</v>
      </c>
      <c r="C20" s="162">
        <f>ROUND(VALUE(SUBSTITUTE(実質収支比率等に係る経年分析!G$47,"▲","-")),2)</f>
        <v>26.95</v>
      </c>
      <c r="D20" s="162">
        <f>ROUND(VALUE(SUBSTITUTE(実質収支比率等に係る経年分析!H$47,"▲","-")),2)</f>
        <v>24.69</v>
      </c>
      <c r="E20" s="162">
        <f>ROUND(VALUE(SUBSTITUTE(実質収支比率等に係る経年分析!I$47,"▲","-")),2)</f>
        <v>24.42</v>
      </c>
      <c r="F20" s="162">
        <f>ROUND(VALUE(SUBSTITUTE(実質収支比率等に係る経年分析!J$47,"▲","-")),2)</f>
        <v>23.69</v>
      </c>
    </row>
    <row r="21" spans="1:11" x14ac:dyDescent="0.2">
      <c r="A21" s="162" t="s">
        <v>54</v>
      </c>
      <c r="B21" s="162">
        <f>IF(ISNUMBER(VALUE(SUBSTITUTE(実質収支比率等に係る経年分析!F$49,"▲","-"))),ROUND(VALUE(SUBSTITUTE(実質収支比率等に係る経年分析!F$49,"▲","-")),2),NA())</f>
        <v>-2.23</v>
      </c>
      <c r="C21" s="162">
        <f>IF(ISNUMBER(VALUE(SUBSTITUTE(実質収支比率等に係る経年分析!G$49,"▲","-"))),ROUND(VALUE(SUBSTITUTE(実質収支比率等に係る経年分析!G$49,"▲","-")),2),NA())</f>
        <v>1.62</v>
      </c>
      <c r="D21" s="162">
        <f>IF(ISNUMBER(VALUE(SUBSTITUTE(実質収支比率等に係る経年分析!H$49,"▲","-"))),ROUND(VALUE(SUBSTITUTE(実質収支比率等に係る経年分析!H$49,"▲","-")),2),NA())</f>
        <v>-5.33</v>
      </c>
      <c r="E21" s="162">
        <f>IF(ISNUMBER(VALUE(SUBSTITUTE(実質収支比率等に係る経年分析!I$49,"▲","-"))),ROUND(VALUE(SUBSTITUTE(実質収支比率等に係る経年分析!I$49,"▲","-")),2),NA())</f>
        <v>1.24</v>
      </c>
      <c r="F21" s="162">
        <f>IF(ISNUMBER(VALUE(SUBSTITUTE(実質収支比率等に係る経年分析!J$49,"▲","-"))),ROUND(VALUE(SUBSTITUTE(実質収支比率等に係る経年分析!J$49,"▲","-")),2),NA())</f>
        <v>-1.1100000000000001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7.19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芳賀町宅地造成事業特別会計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0.56999999999999995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0.28999999999999998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芳賀工業団地排水処理センター特別会計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2">
      <c r="A32" s="163" t="str">
        <f>IF(連結実質赤字比率に係る赤字・黒字の構成分析!C$38="",NA(),連結実質赤字比率に係る赤字・黒字の構成分析!C$38)</f>
        <v>芳賀町後期高齢者医療特別会計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2">
      <c r="A33" s="163" t="str">
        <f>IF(連結実質赤字比率に係る赤字・黒字の構成分析!C$37="",NA(),連結実質赤字比率に係る赤字・黒字の構成分析!C$37)</f>
        <v>芳賀町下水道事業会計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v>
      </c>
    </row>
    <row r="34" spans="1:16" x14ac:dyDescent="0.2">
      <c r="A34" s="163" t="str">
        <f>IF(連結実質赤字比率に係る赤字・黒字の構成分析!C$36="",NA(),連結実質赤字比率に係る赤字・黒字の構成分析!C$36)</f>
        <v>芳賀町国民健康保険特別会計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2">
      <c r="A35" s="163" t="str">
        <f>IF(連結実質赤字比率に係る赤字・黒字の構成分析!C$35="",NA(),連結実質赤字比率に係る赤字・黒字の構成分析!C$35)</f>
        <v>芳賀町介護保険特別会計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2.1800000000000002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550</v>
      </c>
      <c r="E42" s="164"/>
      <c r="F42" s="164"/>
      <c r="G42" s="164">
        <f>'実質公債費比率（分子）の構造'!L$52</f>
        <v>542</v>
      </c>
      <c r="H42" s="164"/>
      <c r="I42" s="164"/>
      <c r="J42" s="164">
        <f>'実質公債費比率（分子）の構造'!M$52</f>
        <v>498</v>
      </c>
      <c r="K42" s="164"/>
      <c r="L42" s="164"/>
      <c r="M42" s="164">
        <f>'実質公債費比率（分子）の構造'!N$52</f>
        <v>508</v>
      </c>
      <c r="N42" s="164"/>
      <c r="O42" s="164"/>
      <c r="P42" s="164">
        <f>'実質公債費比率（分子）の構造'!O$52</f>
        <v>501</v>
      </c>
    </row>
    <row r="43" spans="1:16" x14ac:dyDescent="0.2">
      <c r="A43" s="164" t="s">
        <v>16</v>
      </c>
      <c r="B43" s="164" t="str">
        <f>'実質公債費比率（分子）の構造'!K$51</f>
        <v>-</v>
      </c>
      <c r="C43" s="164"/>
      <c r="D43" s="164"/>
      <c r="E43" s="164" t="str">
        <f>'実質公債費比率（分子）の構造'!L$51</f>
        <v>-</v>
      </c>
      <c r="F43" s="164"/>
      <c r="G43" s="164"/>
      <c r="H43" s="164">
        <f>'実質公債費比率（分子）の構造'!M$51</f>
        <v>2</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27</v>
      </c>
      <c r="C44" s="164"/>
      <c r="D44" s="164"/>
      <c r="E44" s="164">
        <f>'実質公債費比率（分子）の構造'!L$50</f>
        <v>52</v>
      </c>
      <c r="F44" s="164"/>
      <c r="G44" s="164"/>
      <c r="H44" s="164">
        <f>'実質公債費比率（分子）の構造'!M$50</f>
        <v>17</v>
      </c>
      <c r="I44" s="164"/>
      <c r="J44" s="164"/>
      <c r="K44" s="164">
        <f>'実質公債費比率（分子）の構造'!N$50</f>
        <v>16</v>
      </c>
      <c r="L44" s="164"/>
      <c r="M44" s="164"/>
      <c r="N44" s="164">
        <f>'実質公債費比率（分子）の構造'!O$50</f>
        <v>17</v>
      </c>
      <c r="O44" s="164"/>
      <c r="P44" s="164"/>
    </row>
    <row r="45" spans="1:16" x14ac:dyDescent="0.2">
      <c r="A45" s="164" t="s">
        <v>63</v>
      </c>
      <c r="B45" s="164">
        <f>'実質公債費比率（分子）の構造'!K$49</f>
        <v>38</v>
      </c>
      <c r="C45" s="164"/>
      <c r="D45" s="164"/>
      <c r="E45" s="164">
        <f>'実質公債費比率（分子）の構造'!L$49</f>
        <v>70</v>
      </c>
      <c r="F45" s="164"/>
      <c r="G45" s="164"/>
      <c r="H45" s="164">
        <f>'実質公債費比率（分子）の構造'!M$49</f>
        <v>79</v>
      </c>
      <c r="I45" s="164"/>
      <c r="J45" s="164"/>
      <c r="K45" s="164">
        <f>'実質公債費比率（分子）の構造'!N$49</f>
        <v>59</v>
      </c>
      <c r="L45" s="164"/>
      <c r="M45" s="164"/>
      <c r="N45" s="164">
        <f>'実質公債費比率（分子）の構造'!O$49</f>
        <v>57</v>
      </c>
      <c r="O45" s="164"/>
      <c r="P45" s="164"/>
    </row>
    <row r="46" spans="1:16" x14ac:dyDescent="0.2">
      <c r="A46" s="164" t="s">
        <v>64</v>
      </c>
      <c r="B46" s="164">
        <f>'実質公債費比率（分子）の構造'!K$48</f>
        <v>183</v>
      </c>
      <c r="C46" s="164"/>
      <c r="D46" s="164"/>
      <c r="E46" s="164">
        <f>'実質公債費比率（分子）の構造'!L$48</f>
        <v>196</v>
      </c>
      <c r="F46" s="164"/>
      <c r="G46" s="164"/>
      <c r="H46" s="164">
        <f>'実質公債費比率（分子）の構造'!M$48</f>
        <v>192</v>
      </c>
      <c r="I46" s="164"/>
      <c r="J46" s="164"/>
      <c r="K46" s="164">
        <f>'実質公債費比率（分子）の構造'!N$48</f>
        <v>199</v>
      </c>
      <c r="L46" s="164"/>
      <c r="M46" s="164"/>
      <c r="N46" s="164">
        <f>'実質公債費比率（分子）の構造'!O$48</f>
        <v>173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375</v>
      </c>
      <c r="C49" s="164"/>
      <c r="D49" s="164"/>
      <c r="E49" s="164">
        <f>'実質公債費比率（分子）の構造'!L$45</f>
        <v>327</v>
      </c>
      <c r="F49" s="164"/>
      <c r="G49" s="164"/>
      <c r="H49" s="164">
        <f>'実質公債費比率（分子）の構造'!M$45</f>
        <v>285</v>
      </c>
      <c r="I49" s="164"/>
      <c r="J49" s="164"/>
      <c r="K49" s="164">
        <f>'実質公債費比率（分子）の構造'!N$45</f>
        <v>293</v>
      </c>
      <c r="L49" s="164"/>
      <c r="M49" s="164"/>
      <c r="N49" s="164">
        <f>'実質公債費比率（分子）の構造'!O$45</f>
        <v>391</v>
      </c>
      <c r="O49" s="164"/>
      <c r="P49" s="164"/>
    </row>
    <row r="50" spans="1:16" x14ac:dyDescent="0.2">
      <c r="A50" s="164" t="s">
        <v>67</v>
      </c>
      <c r="B50" s="164" t="e">
        <f>NA()</f>
        <v>#N/A</v>
      </c>
      <c r="C50" s="164">
        <f>IF(ISNUMBER('実質公債費比率（分子）の構造'!K$53),'実質公債費比率（分子）の構造'!K$53,NA())</f>
        <v>73</v>
      </c>
      <c r="D50" s="164" t="e">
        <f>NA()</f>
        <v>#N/A</v>
      </c>
      <c r="E50" s="164" t="e">
        <f>NA()</f>
        <v>#N/A</v>
      </c>
      <c r="F50" s="164">
        <f>IF(ISNUMBER('実質公債費比率（分子）の構造'!L$53),'実質公債費比率（分子）の構造'!L$53,NA())</f>
        <v>103</v>
      </c>
      <c r="G50" s="164" t="e">
        <f>NA()</f>
        <v>#N/A</v>
      </c>
      <c r="H50" s="164" t="e">
        <f>NA()</f>
        <v>#N/A</v>
      </c>
      <c r="I50" s="164">
        <f>IF(ISNUMBER('実質公債費比率（分子）の構造'!M$53),'実質公債費比率（分子）の構造'!M$53,NA())</f>
        <v>77</v>
      </c>
      <c r="J50" s="164" t="e">
        <f>NA()</f>
        <v>#N/A</v>
      </c>
      <c r="K50" s="164" t="e">
        <f>NA()</f>
        <v>#N/A</v>
      </c>
      <c r="L50" s="164">
        <f>IF(ISNUMBER('実質公債費比率（分子）の構造'!N$53),'実質公債費比率（分子）の構造'!N$53,NA())</f>
        <v>59</v>
      </c>
      <c r="M50" s="164" t="e">
        <f>NA()</f>
        <v>#N/A</v>
      </c>
      <c r="N50" s="164" t="e">
        <f>NA()</f>
        <v>#N/A</v>
      </c>
      <c r="O50" s="164">
        <f>IF(ISNUMBER('実質公債費比率（分子）の構造'!O$53),'実質公債費比率（分子）の構造'!O$53,NA())</f>
        <v>137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3924</v>
      </c>
      <c r="E56" s="163"/>
      <c r="F56" s="163"/>
      <c r="G56" s="163">
        <f>'将来負担比率（分子）の構造'!J$52</f>
        <v>4318</v>
      </c>
      <c r="H56" s="163"/>
      <c r="I56" s="163"/>
      <c r="J56" s="163">
        <f>'将来負担比率（分子）の構造'!K$52</f>
        <v>4332</v>
      </c>
      <c r="K56" s="163"/>
      <c r="L56" s="163"/>
      <c r="M56" s="163">
        <f>'将来負担比率（分子）の構造'!L$52</f>
        <v>4176</v>
      </c>
      <c r="N56" s="163"/>
      <c r="O56" s="163"/>
      <c r="P56" s="163">
        <f>'将来負担比率（分子）の構造'!M$52</f>
        <v>4078</v>
      </c>
    </row>
    <row r="57" spans="1:16" x14ac:dyDescent="0.2">
      <c r="A57" s="163" t="s">
        <v>42</v>
      </c>
      <c r="B57" s="163"/>
      <c r="C57" s="163"/>
      <c r="D57" s="163">
        <f>'将来負担比率（分子）の構造'!I$51</f>
        <v>1602</v>
      </c>
      <c r="E57" s="163"/>
      <c r="F57" s="163"/>
      <c r="G57" s="163">
        <f>'将来負担比率（分子）の構造'!J$51</f>
        <v>1568</v>
      </c>
      <c r="H57" s="163"/>
      <c r="I57" s="163"/>
      <c r="J57" s="163">
        <f>'将来負担比率（分子）の構造'!K$51</f>
        <v>1639</v>
      </c>
      <c r="K57" s="163"/>
      <c r="L57" s="163"/>
      <c r="M57" s="163">
        <f>'将来負担比率（分子）の構造'!L$51</f>
        <v>2839</v>
      </c>
      <c r="N57" s="163"/>
      <c r="O57" s="163"/>
      <c r="P57" s="163">
        <f>'将来負担比率（分子）の構造'!M$51</f>
        <v>2679</v>
      </c>
    </row>
    <row r="58" spans="1:16" x14ac:dyDescent="0.2">
      <c r="A58" s="163" t="s">
        <v>41</v>
      </c>
      <c r="B58" s="163"/>
      <c r="C58" s="163"/>
      <c r="D58" s="163">
        <f>'将来負担比率（分子）の構造'!I$50</f>
        <v>2928</v>
      </c>
      <c r="E58" s="163"/>
      <c r="F58" s="163"/>
      <c r="G58" s="163">
        <f>'将来負担比率（分子）の構造'!J$50</f>
        <v>2802</v>
      </c>
      <c r="H58" s="163"/>
      <c r="I58" s="163"/>
      <c r="J58" s="163">
        <f>'将来負担比率（分子）の構造'!K$50</f>
        <v>2433</v>
      </c>
      <c r="K58" s="163"/>
      <c r="L58" s="163"/>
      <c r="M58" s="163">
        <f>'将来負担比率（分子）の構造'!L$50</f>
        <v>2349</v>
      </c>
      <c r="N58" s="163"/>
      <c r="O58" s="163"/>
      <c r="P58" s="163">
        <f>'将来負担比率（分子）の構造'!M$50</f>
        <v>2442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1150</v>
      </c>
      <c r="C62" s="163"/>
      <c r="D62" s="163"/>
      <c r="E62" s="163">
        <f>'将来負担比率（分子）の構造'!J$45</f>
        <v>1139</v>
      </c>
      <c r="F62" s="163"/>
      <c r="G62" s="163"/>
      <c r="H62" s="163">
        <f>'将来負担比率（分子）の構造'!K$45</f>
        <v>1108</v>
      </c>
      <c r="I62" s="163"/>
      <c r="J62" s="163"/>
      <c r="K62" s="163">
        <f>'将来負担比率（分子）の構造'!L$45</f>
        <v>1076</v>
      </c>
      <c r="L62" s="163"/>
      <c r="M62" s="163"/>
      <c r="N62" s="163">
        <f>'将来負担比率（分子）の構造'!M$45</f>
        <v>1084</v>
      </c>
      <c r="O62" s="163"/>
      <c r="P62" s="163"/>
    </row>
    <row r="63" spans="1:16" x14ac:dyDescent="0.2">
      <c r="A63" s="163" t="s">
        <v>34</v>
      </c>
      <c r="B63" s="163">
        <f>'将来負担比率（分子）の構造'!I$44</f>
        <v>400</v>
      </c>
      <c r="C63" s="163"/>
      <c r="D63" s="163"/>
      <c r="E63" s="163">
        <f>'将来負担比率（分子）の構造'!J$44</f>
        <v>414</v>
      </c>
      <c r="F63" s="163"/>
      <c r="G63" s="163"/>
      <c r="H63" s="163">
        <f>'将来負担比率（分子）の構造'!K$44</f>
        <v>357</v>
      </c>
      <c r="I63" s="163"/>
      <c r="J63" s="163"/>
      <c r="K63" s="163">
        <f>'将来負担比率（分子）の構造'!L$44</f>
        <v>309</v>
      </c>
      <c r="L63" s="163"/>
      <c r="M63" s="163"/>
      <c r="N63" s="163">
        <f>'将来負担比率（分子）の構造'!M$44</f>
        <v>308</v>
      </c>
      <c r="O63" s="163"/>
      <c r="P63" s="163"/>
    </row>
    <row r="64" spans="1:16" x14ac:dyDescent="0.2">
      <c r="A64" s="163" t="s">
        <v>33</v>
      </c>
      <c r="B64" s="163">
        <f>'将来負担比率（分子）の構造'!I$43</f>
        <v>2092</v>
      </c>
      <c r="C64" s="163"/>
      <c r="D64" s="163"/>
      <c r="E64" s="163">
        <f>'将来負担比率（分子）の構造'!J$43</f>
        <v>1987</v>
      </c>
      <c r="F64" s="163"/>
      <c r="G64" s="163"/>
      <c r="H64" s="163">
        <f>'将来負担比率（分子）の構造'!K$43</f>
        <v>1978</v>
      </c>
      <c r="I64" s="163"/>
      <c r="J64" s="163"/>
      <c r="K64" s="163">
        <f>'将来負担比率（分子）の構造'!L$43</f>
        <v>2077</v>
      </c>
      <c r="L64" s="163"/>
      <c r="M64" s="163"/>
      <c r="N64" s="163">
        <f>'将来負担比率（分子）の構造'!M$43</f>
        <v>2082</v>
      </c>
      <c r="O64" s="163"/>
      <c r="P64" s="163"/>
    </row>
    <row r="65" spans="1:16" x14ac:dyDescent="0.2">
      <c r="A65" s="163" t="s">
        <v>32</v>
      </c>
      <c r="B65" s="163">
        <f>'将来負担比率（分子）の構造'!I$42</f>
        <v>1226</v>
      </c>
      <c r="C65" s="163"/>
      <c r="D65" s="163"/>
      <c r="E65" s="163">
        <f>'将来負担比率（分子）の構造'!J$42</f>
        <v>5088</v>
      </c>
      <c r="F65" s="163"/>
      <c r="G65" s="163"/>
      <c r="H65" s="163">
        <f>'将来負担比率（分子）の構造'!K$42</f>
        <v>148</v>
      </c>
      <c r="I65" s="163"/>
      <c r="J65" s="163"/>
      <c r="K65" s="163">
        <f>'将来負担比率（分子）の構造'!L$42</f>
        <v>144</v>
      </c>
      <c r="L65" s="163"/>
      <c r="M65" s="163"/>
      <c r="N65" s="163">
        <f>'将来負担比率（分子）の構造'!M$42</f>
        <v>159</v>
      </c>
      <c r="O65" s="163"/>
      <c r="P65" s="163"/>
    </row>
    <row r="66" spans="1:16" x14ac:dyDescent="0.2">
      <c r="A66" s="163" t="s">
        <v>31</v>
      </c>
      <c r="B66" s="163">
        <f>'将来負担比率（分子）の構造'!I$41</f>
        <v>2622</v>
      </c>
      <c r="C66" s="163"/>
      <c r="D66" s="163"/>
      <c r="E66" s="163">
        <f>'将来負担比率（分子）の構造'!J$41</f>
        <v>3631</v>
      </c>
      <c r="F66" s="163"/>
      <c r="G66" s="163"/>
      <c r="H66" s="163">
        <f>'将来負担比率（分子）の構造'!K$41</f>
        <v>6650</v>
      </c>
      <c r="I66" s="163"/>
      <c r="J66" s="163"/>
      <c r="K66" s="163">
        <f>'将来負担比率（分子）の構造'!L$41</f>
        <v>6781</v>
      </c>
      <c r="L66" s="163"/>
      <c r="M66" s="163"/>
      <c r="N66" s="163">
        <f>'将来負担比率（分子）の構造'!M$41</f>
        <v>6629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3569</v>
      </c>
      <c r="G67" s="163" t="e">
        <f>NA()</f>
        <v>#N/A</v>
      </c>
      <c r="H67" s="163" t="e">
        <f>NA()</f>
        <v>#N/A</v>
      </c>
      <c r="I67" s="163">
        <f>IF(ISNUMBER('将来負担比率（分子）の構造'!K$53), IF('将来負担比率（分子）の構造'!K$53 &lt; 0, 0, '将来負担比率（分子）の構造'!K$53), NA())</f>
        <v>1838</v>
      </c>
      <c r="J67" s="163" t="e">
        <f>NA()</f>
        <v>#N/A</v>
      </c>
      <c r="K67" s="163" t="e">
        <f>NA()</f>
        <v>#N/A</v>
      </c>
      <c r="L67" s="163">
        <f>IF(ISNUMBER('将来負担比率（分子）の構造'!L$53), IF('将来負担比率（分子）の構造'!L$53 &lt; 0, 0, '将来負担比率（分子）の構造'!L$53), NA())</f>
        <v>1023</v>
      </c>
      <c r="M67" s="163" t="e">
        <f>NA()</f>
        <v>#N/A</v>
      </c>
      <c r="N67" s="163" t="e">
        <f>NA()</f>
        <v>#N/A</v>
      </c>
      <c r="O67" s="163">
        <f>IF(ISNUMBER('将来負担比率（分子）の構造'!M$53), IF('将来負担比率（分子）の構造'!M$53 &lt; 0, 0, '将来負担比率（分子）の構造'!M$53), NA())</f>
        <v>1061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1265</v>
      </c>
      <c r="C72" s="167">
        <f>基金残高に係る経年分析!G55</f>
        <v>1277</v>
      </c>
      <c r="D72" s="167">
        <f>基金残高に係る経年分析!H55</f>
        <v>1272</v>
      </c>
    </row>
    <row r="73" spans="1:16" x14ac:dyDescent="0.2">
      <c r="A73" s="166" t="s">
        <v>74</v>
      </c>
      <c r="B73" s="167">
        <f>基金残高に係る経年分析!F56</f>
        <v>100</v>
      </c>
      <c r="C73" s="167">
        <f>基金残高に係る経年分析!G56</f>
        <v>113</v>
      </c>
      <c r="D73" s="167">
        <f>基金残高に係る経年分析!H56</f>
        <v>128</v>
      </c>
    </row>
    <row r="74" spans="1:16" x14ac:dyDescent="0.2">
      <c r="A74" s="166" t="s">
        <v>75</v>
      </c>
      <c r="B74" s="167">
        <f>基金残高に係る経年分析!F57</f>
        <v>681</v>
      </c>
      <c r="C74" s="167">
        <f>基金残高に係る経年分析!G57</f>
        <v>668</v>
      </c>
      <c r="D74" s="167">
        <f>基金残高に係る経年分析!H57</f>
        <v>706</v>
      </c>
    </row>
  </sheetData>
  <sheetProtection algorithmName="SHA-512" hashValue="sEXSe1WujkLXtbMKgxxjK3k3OCX2YeGMkwCoALVfzbZQtXz0ew7FQiMVsD/KuBaZEdT0H40I1hA1sJBPYVhu+A==" saltValue="fJOzHSnAK//9fUWv3waW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4553906</v>
      </c>
      <c r="S5" s="613"/>
      <c r="T5" s="613"/>
      <c r="U5" s="613"/>
      <c r="V5" s="613"/>
      <c r="W5" s="613"/>
      <c r="X5" s="613"/>
      <c r="Y5" s="614"/>
      <c r="Z5" s="615">
        <v>47.8</v>
      </c>
      <c r="AA5" s="615"/>
      <c r="AB5" s="615"/>
      <c r="AC5" s="615"/>
      <c r="AD5" s="616">
        <v>4373651</v>
      </c>
      <c r="AE5" s="616"/>
      <c r="AF5" s="616"/>
      <c r="AG5" s="616"/>
      <c r="AH5" s="616"/>
      <c r="AI5" s="616"/>
      <c r="AJ5" s="616"/>
      <c r="AK5" s="616"/>
      <c r="AL5" s="617">
        <v>77.2</v>
      </c>
      <c r="AM5" s="618"/>
      <c r="AN5" s="618"/>
      <c r="AO5" s="619"/>
      <c r="AP5" s="609" t="s">
        <v>216</v>
      </c>
      <c r="AQ5" s="610"/>
      <c r="AR5" s="610"/>
      <c r="AS5" s="610"/>
      <c r="AT5" s="610"/>
      <c r="AU5" s="610"/>
      <c r="AV5" s="610"/>
      <c r="AW5" s="610"/>
      <c r="AX5" s="610"/>
      <c r="AY5" s="610"/>
      <c r="AZ5" s="610"/>
      <c r="BA5" s="610"/>
      <c r="BB5" s="610"/>
      <c r="BC5" s="610"/>
      <c r="BD5" s="610"/>
      <c r="BE5" s="610"/>
      <c r="BF5" s="611"/>
      <c r="BG5" s="623">
        <v>4362897</v>
      </c>
      <c r="BH5" s="624"/>
      <c r="BI5" s="624"/>
      <c r="BJ5" s="624"/>
      <c r="BK5" s="624"/>
      <c r="BL5" s="624"/>
      <c r="BM5" s="624"/>
      <c r="BN5" s="625"/>
      <c r="BO5" s="626">
        <v>95.8</v>
      </c>
      <c r="BP5" s="626"/>
      <c r="BQ5" s="626"/>
      <c r="BR5" s="626"/>
      <c r="BS5" s="627">
        <v>106191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141169</v>
      </c>
      <c r="S6" s="624"/>
      <c r="T6" s="624"/>
      <c r="U6" s="624"/>
      <c r="V6" s="624"/>
      <c r="W6" s="624"/>
      <c r="X6" s="624"/>
      <c r="Y6" s="625"/>
      <c r="Z6" s="626">
        <v>1.5</v>
      </c>
      <c r="AA6" s="626"/>
      <c r="AB6" s="626"/>
      <c r="AC6" s="626"/>
      <c r="AD6" s="627">
        <v>141169</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4362897</v>
      </c>
      <c r="BH6" s="624"/>
      <c r="BI6" s="624"/>
      <c r="BJ6" s="624"/>
      <c r="BK6" s="624"/>
      <c r="BL6" s="624"/>
      <c r="BM6" s="624"/>
      <c r="BN6" s="625"/>
      <c r="BO6" s="626">
        <v>95.8</v>
      </c>
      <c r="BP6" s="626"/>
      <c r="BQ6" s="626"/>
      <c r="BR6" s="626"/>
      <c r="BS6" s="627">
        <v>106191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84455</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84455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727</v>
      </c>
      <c r="S7" s="624"/>
      <c r="T7" s="624"/>
      <c r="U7" s="624"/>
      <c r="V7" s="624"/>
      <c r="W7" s="624"/>
      <c r="X7" s="624"/>
      <c r="Y7" s="625"/>
      <c r="Z7" s="626">
        <v>0</v>
      </c>
      <c r="AA7" s="626"/>
      <c r="AB7" s="626"/>
      <c r="AC7" s="626"/>
      <c r="AD7" s="627">
        <v>727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1171838</v>
      </c>
      <c r="BH7" s="624"/>
      <c r="BI7" s="624"/>
      <c r="BJ7" s="624"/>
      <c r="BK7" s="624"/>
      <c r="BL7" s="624"/>
      <c r="BM7" s="624"/>
      <c r="BN7" s="625"/>
      <c r="BO7" s="626">
        <v>25.7</v>
      </c>
      <c r="BP7" s="626"/>
      <c r="BQ7" s="626"/>
      <c r="BR7" s="626"/>
      <c r="BS7" s="627">
        <v>106191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1668044</v>
      </c>
      <c r="CS7" s="624"/>
      <c r="CT7" s="624"/>
      <c r="CU7" s="624"/>
      <c r="CV7" s="624"/>
      <c r="CW7" s="624"/>
      <c r="CX7" s="624"/>
      <c r="CY7" s="625"/>
      <c r="CZ7" s="626">
        <v>18.7</v>
      </c>
      <c r="DA7" s="626"/>
      <c r="DB7" s="626"/>
      <c r="DC7" s="626"/>
      <c r="DD7" s="632">
        <v>85571</v>
      </c>
      <c r="DE7" s="624"/>
      <c r="DF7" s="624"/>
      <c r="DG7" s="624"/>
      <c r="DH7" s="624"/>
      <c r="DI7" s="624"/>
      <c r="DJ7" s="624"/>
      <c r="DK7" s="624"/>
      <c r="DL7" s="624"/>
      <c r="DM7" s="624"/>
      <c r="DN7" s="624"/>
      <c r="DO7" s="624"/>
      <c r="DP7" s="625"/>
      <c r="DQ7" s="632">
        <v>1519335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14683</v>
      </c>
      <c r="S8" s="624"/>
      <c r="T8" s="624"/>
      <c r="U8" s="624"/>
      <c r="V8" s="624"/>
      <c r="W8" s="624"/>
      <c r="X8" s="624"/>
      <c r="Y8" s="625"/>
      <c r="Z8" s="626">
        <v>0.2</v>
      </c>
      <c r="AA8" s="626"/>
      <c r="AB8" s="626"/>
      <c r="AC8" s="626"/>
      <c r="AD8" s="627">
        <v>14683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24859</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2792340</v>
      </c>
      <c r="CS8" s="624"/>
      <c r="CT8" s="624"/>
      <c r="CU8" s="624"/>
      <c r="CV8" s="624"/>
      <c r="CW8" s="624"/>
      <c r="CX8" s="624"/>
      <c r="CY8" s="625"/>
      <c r="CZ8" s="626">
        <v>31.3</v>
      </c>
      <c r="DA8" s="626"/>
      <c r="DB8" s="626"/>
      <c r="DC8" s="626"/>
      <c r="DD8" s="632" t="s">
        <v>122</v>
      </c>
      <c r="DE8" s="624"/>
      <c r="DF8" s="624"/>
      <c r="DG8" s="624"/>
      <c r="DH8" s="624"/>
      <c r="DI8" s="624"/>
      <c r="DJ8" s="624"/>
      <c r="DK8" s="624"/>
      <c r="DL8" s="624"/>
      <c r="DM8" s="624"/>
      <c r="DN8" s="624"/>
      <c r="DO8" s="624"/>
      <c r="DP8" s="625"/>
      <c r="DQ8" s="632">
        <v>1475190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20846</v>
      </c>
      <c r="S9" s="624"/>
      <c r="T9" s="624"/>
      <c r="U9" s="624"/>
      <c r="V9" s="624"/>
      <c r="W9" s="624"/>
      <c r="X9" s="624"/>
      <c r="Y9" s="625"/>
      <c r="Z9" s="626">
        <v>0.2</v>
      </c>
      <c r="AA9" s="626"/>
      <c r="AB9" s="626"/>
      <c r="AC9" s="626"/>
      <c r="AD9" s="627">
        <v>20846</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697054</v>
      </c>
      <c r="BH9" s="624"/>
      <c r="BI9" s="624"/>
      <c r="BJ9" s="624"/>
      <c r="BK9" s="624"/>
      <c r="BL9" s="624"/>
      <c r="BM9" s="624"/>
      <c r="BN9" s="625"/>
      <c r="BO9" s="626">
        <v>15.3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561837</v>
      </c>
      <c r="CS9" s="624"/>
      <c r="CT9" s="624"/>
      <c r="CU9" s="624"/>
      <c r="CV9" s="624"/>
      <c r="CW9" s="624"/>
      <c r="CX9" s="624"/>
      <c r="CY9" s="625"/>
      <c r="CZ9" s="626">
        <v>6.3</v>
      </c>
      <c r="DA9" s="626"/>
      <c r="DB9" s="626"/>
      <c r="DC9" s="626"/>
      <c r="DD9" s="632">
        <v>37249</v>
      </c>
      <c r="DE9" s="624"/>
      <c r="DF9" s="624"/>
      <c r="DG9" s="624"/>
      <c r="DH9" s="624"/>
      <c r="DI9" s="624"/>
      <c r="DJ9" s="624"/>
      <c r="DK9" s="624"/>
      <c r="DL9" s="624"/>
      <c r="DM9" s="624"/>
      <c r="DN9" s="624"/>
      <c r="DO9" s="624"/>
      <c r="DP9" s="625"/>
      <c r="DQ9" s="632">
        <v>521557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78256</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2396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2146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653964</v>
      </c>
      <c r="S11" s="624"/>
      <c r="T11" s="624"/>
      <c r="U11" s="624"/>
      <c r="V11" s="624"/>
      <c r="W11" s="624"/>
      <c r="X11" s="624"/>
      <c r="Y11" s="625"/>
      <c r="Z11" s="628">
        <v>6.9</v>
      </c>
      <c r="AA11" s="629"/>
      <c r="AB11" s="629"/>
      <c r="AC11" s="635"/>
      <c r="AD11" s="632">
        <v>653964</v>
      </c>
      <c r="AE11" s="624"/>
      <c r="AF11" s="624"/>
      <c r="AG11" s="624"/>
      <c r="AH11" s="624"/>
      <c r="AI11" s="624"/>
      <c r="AJ11" s="624"/>
      <c r="AK11" s="625"/>
      <c r="AL11" s="628">
        <v>11.5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371669</v>
      </c>
      <c r="BH11" s="624"/>
      <c r="BI11" s="624"/>
      <c r="BJ11" s="624"/>
      <c r="BK11" s="624"/>
      <c r="BL11" s="624"/>
      <c r="BM11" s="624"/>
      <c r="BN11" s="625"/>
      <c r="BO11" s="626">
        <v>8.1999999999999993</v>
      </c>
      <c r="BP11" s="626"/>
      <c r="BQ11" s="626"/>
      <c r="BR11" s="626"/>
      <c r="BS11" s="627">
        <v>106191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704143</v>
      </c>
      <c r="CS11" s="624"/>
      <c r="CT11" s="624"/>
      <c r="CU11" s="624"/>
      <c r="CV11" s="624"/>
      <c r="CW11" s="624"/>
      <c r="CX11" s="624"/>
      <c r="CY11" s="625"/>
      <c r="CZ11" s="626">
        <v>7.9</v>
      </c>
      <c r="DA11" s="626"/>
      <c r="DB11" s="626"/>
      <c r="DC11" s="626"/>
      <c r="DD11" s="632">
        <v>179655</v>
      </c>
      <c r="DE11" s="624"/>
      <c r="DF11" s="624"/>
      <c r="DG11" s="624"/>
      <c r="DH11" s="624"/>
      <c r="DI11" s="624"/>
      <c r="DJ11" s="624"/>
      <c r="DK11" s="624"/>
      <c r="DL11" s="624"/>
      <c r="DM11" s="624"/>
      <c r="DN11" s="624"/>
      <c r="DO11" s="624"/>
      <c r="DP11" s="625"/>
      <c r="DQ11" s="632">
        <v>352928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9737</v>
      </c>
      <c r="S12" s="624"/>
      <c r="T12" s="624"/>
      <c r="U12" s="624"/>
      <c r="V12" s="624"/>
      <c r="W12" s="624"/>
      <c r="X12" s="624"/>
      <c r="Y12" s="625"/>
      <c r="Z12" s="626">
        <v>0.1</v>
      </c>
      <c r="AA12" s="626"/>
      <c r="AB12" s="626"/>
      <c r="AC12" s="626"/>
      <c r="AD12" s="627">
        <v>9737</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3018344</v>
      </c>
      <c r="BH12" s="624"/>
      <c r="BI12" s="624"/>
      <c r="BJ12" s="624"/>
      <c r="BK12" s="624"/>
      <c r="BL12" s="624"/>
      <c r="BM12" s="624"/>
      <c r="BN12" s="625"/>
      <c r="BO12" s="626">
        <v>66.3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300739</v>
      </c>
      <c r="CS12" s="624"/>
      <c r="CT12" s="624"/>
      <c r="CU12" s="624"/>
      <c r="CV12" s="624"/>
      <c r="CW12" s="624"/>
      <c r="CX12" s="624"/>
      <c r="CY12" s="625"/>
      <c r="CZ12" s="626">
        <v>3.4</v>
      </c>
      <c r="DA12" s="626"/>
      <c r="DB12" s="626"/>
      <c r="DC12" s="626"/>
      <c r="DD12" s="632">
        <v>16255</v>
      </c>
      <c r="DE12" s="624"/>
      <c r="DF12" s="624"/>
      <c r="DG12" s="624"/>
      <c r="DH12" s="624"/>
      <c r="DI12" s="624"/>
      <c r="DJ12" s="624"/>
      <c r="DK12" s="624"/>
      <c r="DL12" s="624"/>
      <c r="DM12" s="624"/>
      <c r="DN12" s="624"/>
      <c r="DO12" s="624"/>
      <c r="DP12" s="625"/>
      <c r="DQ12" s="632">
        <v>170364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3013138</v>
      </c>
      <c r="BH13" s="624"/>
      <c r="BI13" s="624"/>
      <c r="BJ13" s="624"/>
      <c r="BK13" s="624"/>
      <c r="BL13" s="624"/>
      <c r="BM13" s="624"/>
      <c r="BN13" s="625"/>
      <c r="BO13" s="626">
        <v>66.2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823873</v>
      </c>
      <c r="CS13" s="624"/>
      <c r="CT13" s="624"/>
      <c r="CU13" s="624"/>
      <c r="CV13" s="624"/>
      <c r="CW13" s="624"/>
      <c r="CX13" s="624"/>
      <c r="CY13" s="625"/>
      <c r="CZ13" s="626">
        <v>9.1999999999999993</v>
      </c>
      <c r="DA13" s="626"/>
      <c r="DB13" s="626"/>
      <c r="DC13" s="626"/>
      <c r="DD13" s="632">
        <v>433832</v>
      </c>
      <c r="DE13" s="624"/>
      <c r="DF13" s="624"/>
      <c r="DG13" s="624"/>
      <c r="DH13" s="624"/>
      <c r="DI13" s="624"/>
      <c r="DJ13" s="624"/>
      <c r="DK13" s="624"/>
      <c r="DL13" s="624"/>
      <c r="DM13" s="624"/>
      <c r="DN13" s="624"/>
      <c r="DO13" s="624"/>
      <c r="DP13" s="625"/>
      <c r="DQ13" s="632">
        <v>575377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65328</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342513</v>
      </c>
      <c r="CS14" s="624"/>
      <c r="CT14" s="624"/>
      <c r="CU14" s="624"/>
      <c r="CV14" s="624"/>
      <c r="CW14" s="624"/>
      <c r="CX14" s="624"/>
      <c r="CY14" s="625"/>
      <c r="CZ14" s="626">
        <v>3.8</v>
      </c>
      <c r="DA14" s="626"/>
      <c r="DB14" s="626"/>
      <c r="DC14" s="626"/>
      <c r="DD14" s="632">
        <v>1163</v>
      </c>
      <c r="DE14" s="624"/>
      <c r="DF14" s="624"/>
      <c r="DG14" s="624"/>
      <c r="DH14" s="624"/>
      <c r="DI14" s="624"/>
      <c r="DJ14" s="624"/>
      <c r="DK14" s="624"/>
      <c r="DL14" s="624"/>
      <c r="DM14" s="624"/>
      <c r="DN14" s="624"/>
      <c r="DO14" s="624"/>
      <c r="DP14" s="625"/>
      <c r="DQ14" s="632">
        <v>341253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19895</v>
      </c>
      <c r="S15" s="624"/>
      <c r="T15" s="624"/>
      <c r="U15" s="624"/>
      <c r="V15" s="624"/>
      <c r="W15" s="624"/>
      <c r="X15" s="624"/>
      <c r="Y15" s="625"/>
      <c r="Z15" s="626">
        <v>0.2</v>
      </c>
      <c r="AA15" s="626"/>
      <c r="AB15" s="626"/>
      <c r="AC15" s="626"/>
      <c r="AD15" s="627">
        <v>19895</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107387</v>
      </c>
      <c r="BH15" s="624"/>
      <c r="BI15" s="624"/>
      <c r="BJ15" s="624"/>
      <c r="BK15" s="624"/>
      <c r="BL15" s="624"/>
      <c r="BM15" s="624"/>
      <c r="BN15" s="625"/>
      <c r="BO15" s="626">
        <v>2.4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1245378</v>
      </c>
      <c r="CS15" s="624"/>
      <c r="CT15" s="624"/>
      <c r="CU15" s="624"/>
      <c r="CV15" s="624"/>
      <c r="CW15" s="624"/>
      <c r="CX15" s="624"/>
      <c r="CY15" s="625"/>
      <c r="CZ15" s="626">
        <v>14</v>
      </c>
      <c r="DA15" s="626"/>
      <c r="DB15" s="626"/>
      <c r="DC15" s="626"/>
      <c r="DD15" s="632">
        <v>61530</v>
      </c>
      <c r="DE15" s="624"/>
      <c r="DF15" s="624"/>
      <c r="DG15" s="624"/>
      <c r="DH15" s="624"/>
      <c r="DI15" s="624"/>
      <c r="DJ15" s="624"/>
      <c r="DK15" s="624"/>
      <c r="DL15" s="624"/>
      <c r="DM15" s="624"/>
      <c r="DN15" s="624"/>
      <c r="DO15" s="624"/>
      <c r="DP15" s="625"/>
      <c r="DQ15" s="632">
        <v>1204202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157035</v>
      </c>
      <c r="S16" s="624"/>
      <c r="T16" s="624"/>
      <c r="U16" s="624"/>
      <c r="V16" s="624"/>
      <c r="W16" s="624"/>
      <c r="X16" s="624"/>
      <c r="Y16" s="625"/>
      <c r="Z16" s="626">
        <v>1.6</v>
      </c>
      <c r="AA16" s="626"/>
      <c r="AB16" s="626"/>
      <c r="AC16" s="626"/>
      <c r="AD16" s="627">
        <v>157035</v>
      </c>
      <c r="AE16" s="627"/>
      <c r="AF16" s="627"/>
      <c r="AG16" s="627"/>
      <c r="AH16" s="627"/>
      <c r="AI16" s="627"/>
      <c r="AJ16" s="627"/>
      <c r="AK16" s="627"/>
      <c r="AL16" s="628">
        <v>2.8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95075</v>
      </c>
      <c r="S17" s="624"/>
      <c r="T17" s="624"/>
      <c r="U17" s="624"/>
      <c r="V17" s="624"/>
      <c r="W17" s="624"/>
      <c r="X17" s="624"/>
      <c r="Y17" s="625"/>
      <c r="Z17" s="626">
        <v>1</v>
      </c>
      <c r="AA17" s="626"/>
      <c r="AB17" s="626"/>
      <c r="AC17" s="626"/>
      <c r="AD17" s="627">
        <v>95075</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391592</v>
      </c>
      <c r="CS17" s="624"/>
      <c r="CT17" s="624"/>
      <c r="CU17" s="624"/>
      <c r="CV17" s="624"/>
      <c r="CW17" s="624"/>
      <c r="CX17" s="624"/>
      <c r="CY17" s="625"/>
      <c r="CZ17" s="626">
        <v>4.4000000000000004</v>
      </c>
      <c r="DA17" s="626"/>
      <c r="DB17" s="626"/>
      <c r="DC17" s="626"/>
      <c r="DD17" s="632" t="s">
        <v>122</v>
      </c>
      <c r="DE17" s="624"/>
      <c r="DF17" s="624"/>
      <c r="DG17" s="624"/>
      <c r="DH17" s="624"/>
      <c r="DI17" s="624"/>
      <c r="DJ17" s="624"/>
      <c r="DK17" s="624"/>
      <c r="DL17" s="624"/>
      <c r="DM17" s="624"/>
      <c r="DN17" s="624"/>
      <c r="DO17" s="624"/>
      <c r="DP17" s="625"/>
      <c r="DQ17" s="632">
        <v>376258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25389</v>
      </c>
      <c r="S18" s="624"/>
      <c r="T18" s="624"/>
      <c r="U18" s="624"/>
      <c r="V18" s="624"/>
      <c r="W18" s="624"/>
      <c r="X18" s="624"/>
      <c r="Y18" s="625"/>
      <c r="Z18" s="626">
        <v>0.3</v>
      </c>
      <c r="AA18" s="626"/>
      <c r="AB18" s="626"/>
      <c r="AC18" s="626"/>
      <c r="AD18" s="627">
        <v>25389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69012</v>
      </c>
      <c r="S19" s="624"/>
      <c r="T19" s="624"/>
      <c r="U19" s="624"/>
      <c r="V19" s="624"/>
      <c r="W19" s="624"/>
      <c r="X19" s="624"/>
      <c r="Y19" s="625"/>
      <c r="Z19" s="626">
        <v>0.7</v>
      </c>
      <c r="AA19" s="626"/>
      <c r="AB19" s="626"/>
      <c r="AC19" s="626"/>
      <c r="AD19" s="627">
        <v>69012</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191009</v>
      </c>
      <c r="BH19" s="624"/>
      <c r="BI19" s="624"/>
      <c r="BJ19" s="624"/>
      <c r="BK19" s="624"/>
      <c r="BL19" s="624"/>
      <c r="BM19" s="624"/>
      <c r="BN19" s="625"/>
      <c r="BO19" s="626">
        <v>4.2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674</v>
      </c>
      <c r="S20" s="624"/>
      <c r="T20" s="624"/>
      <c r="U20" s="624"/>
      <c r="V20" s="624"/>
      <c r="W20" s="624"/>
      <c r="X20" s="624"/>
      <c r="Y20" s="625"/>
      <c r="Z20" s="626">
        <v>0</v>
      </c>
      <c r="AA20" s="626"/>
      <c r="AB20" s="626"/>
      <c r="AC20" s="626"/>
      <c r="AD20" s="627">
        <v>674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191009</v>
      </c>
      <c r="BH20" s="624"/>
      <c r="BI20" s="624"/>
      <c r="BJ20" s="624"/>
      <c r="BK20" s="624"/>
      <c r="BL20" s="624"/>
      <c r="BM20" s="624"/>
      <c r="BN20" s="625"/>
      <c r="BO20" s="626">
        <v>4.2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8917310</v>
      </c>
      <c r="CS20" s="624"/>
      <c r="CT20" s="624"/>
      <c r="CU20" s="624"/>
      <c r="CV20" s="624"/>
      <c r="CW20" s="624"/>
      <c r="CX20" s="624"/>
      <c r="CY20" s="625"/>
      <c r="CZ20" s="626">
        <v>100</v>
      </c>
      <c r="DA20" s="626"/>
      <c r="DB20" s="626"/>
      <c r="DC20" s="626"/>
      <c r="DD20" s="632">
        <v>815255</v>
      </c>
      <c r="DE20" s="624"/>
      <c r="DF20" s="624"/>
      <c r="DG20" s="624"/>
      <c r="DH20" s="624"/>
      <c r="DI20" s="624"/>
      <c r="DJ20" s="624"/>
      <c r="DK20" s="624"/>
      <c r="DL20" s="624"/>
      <c r="DM20" s="624"/>
      <c r="DN20" s="624"/>
      <c r="DO20" s="624"/>
      <c r="DP20" s="625"/>
      <c r="DQ20" s="632">
        <v>6623065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265166</v>
      </c>
      <c r="S21" s="624"/>
      <c r="T21" s="624"/>
      <c r="U21" s="624"/>
      <c r="V21" s="624"/>
      <c r="W21" s="624"/>
      <c r="X21" s="624"/>
      <c r="Y21" s="625"/>
      <c r="Z21" s="626">
        <v>2.8</v>
      </c>
      <c r="AA21" s="626"/>
      <c r="AB21" s="626"/>
      <c r="AC21" s="626"/>
      <c r="AD21" s="627">
        <v>175108</v>
      </c>
      <c r="AE21" s="627"/>
      <c r="AF21" s="627"/>
      <c r="AG21" s="627"/>
      <c r="AH21" s="627"/>
      <c r="AI21" s="627"/>
      <c r="AJ21" s="627"/>
      <c r="AK21" s="627"/>
      <c r="AL21" s="628">
        <v>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10754</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175108</v>
      </c>
      <c r="S22" s="624"/>
      <c r="T22" s="624"/>
      <c r="U22" s="624"/>
      <c r="V22" s="624"/>
      <c r="W22" s="624"/>
      <c r="X22" s="624"/>
      <c r="Y22" s="625"/>
      <c r="Z22" s="626">
        <v>1.8</v>
      </c>
      <c r="AA22" s="626"/>
      <c r="AB22" s="626"/>
      <c r="AC22" s="626"/>
      <c r="AD22" s="627">
        <v>175108</v>
      </c>
      <c r="AE22" s="627"/>
      <c r="AF22" s="627"/>
      <c r="AG22" s="627"/>
      <c r="AH22" s="627"/>
      <c r="AI22" s="627"/>
      <c r="AJ22" s="627"/>
      <c r="AK22" s="627"/>
      <c r="AL22" s="628">
        <v>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89274</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180255</v>
      </c>
      <c r="BH23" s="624"/>
      <c r="BI23" s="624"/>
      <c r="BJ23" s="624"/>
      <c r="BK23" s="624"/>
      <c r="BL23" s="624"/>
      <c r="BM23" s="624"/>
      <c r="BN23" s="625"/>
      <c r="BO23" s="626">
        <v>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784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3026242</v>
      </c>
      <c r="CS24" s="613"/>
      <c r="CT24" s="613"/>
      <c r="CU24" s="613"/>
      <c r="CV24" s="613"/>
      <c r="CW24" s="613"/>
      <c r="CX24" s="613"/>
      <c r="CY24" s="614"/>
      <c r="CZ24" s="617">
        <v>33.9</v>
      </c>
      <c r="DA24" s="618"/>
      <c r="DB24" s="618"/>
      <c r="DC24" s="634"/>
      <c r="DD24" s="655">
        <v>2327235</v>
      </c>
      <c r="DE24" s="613"/>
      <c r="DF24" s="613"/>
      <c r="DG24" s="613"/>
      <c r="DH24" s="613"/>
      <c r="DI24" s="613"/>
      <c r="DJ24" s="613"/>
      <c r="DK24" s="614"/>
      <c r="DL24" s="655">
        <v>2137352</v>
      </c>
      <c r="DM24" s="613"/>
      <c r="DN24" s="613"/>
      <c r="DO24" s="613"/>
      <c r="DP24" s="613"/>
      <c r="DQ24" s="613"/>
      <c r="DR24" s="613"/>
      <c r="DS24" s="613"/>
      <c r="DT24" s="613"/>
      <c r="DU24" s="613"/>
      <c r="DV24" s="614"/>
      <c r="DW24" s="617">
        <v>37.700000000000003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5932203</v>
      </c>
      <c r="S25" s="624"/>
      <c r="T25" s="624"/>
      <c r="U25" s="624"/>
      <c r="V25" s="624"/>
      <c r="W25" s="624"/>
      <c r="X25" s="624"/>
      <c r="Y25" s="625"/>
      <c r="Z25" s="626">
        <v>62.3</v>
      </c>
      <c r="AA25" s="626"/>
      <c r="AB25" s="626"/>
      <c r="AC25" s="626"/>
      <c r="AD25" s="627">
        <v>5661890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1600573</v>
      </c>
      <c r="CS25" s="656"/>
      <c r="CT25" s="656"/>
      <c r="CU25" s="656"/>
      <c r="CV25" s="656"/>
      <c r="CW25" s="656"/>
      <c r="CX25" s="656"/>
      <c r="CY25" s="657"/>
      <c r="CZ25" s="628">
        <v>17.899999999999999</v>
      </c>
      <c r="DA25" s="653"/>
      <c r="DB25" s="653"/>
      <c r="DC25" s="658"/>
      <c r="DD25" s="632">
        <v>1550612</v>
      </c>
      <c r="DE25" s="656"/>
      <c r="DF25" s="656"/>
      <c r="DG25" s="656"/>
      <c r="DH25" s="656"/>
      <c r="DI25" s="656"/>
      <c r="DJ25" s="656"/>
      <c r="DK25" s="657"/>
      <c r="DL25" s="632">
        <v>1548389</v>
      </c>
      <c r="DM25" s="656"/>
      <c r="DN25" s="656"/>
      <c r="DO25" s="656"/>
      <c r="DP25" s="656"/>
      <c r="DQ25" s="656"/>
      <c r="DR25" s="656"/>
      <c r="DS25" s="656"/>
      <c r="DT25" s="656"/>
      <c r="DU25" s="656"/>
      <c r="DV25" s="657"/>
      <c r="DW25" s="628">
        <v>27.3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2288</v>
      </c>
      <c r="S26" s="624"/>
      <c r="T26" s="624"/>
      <c r="U26" s="624"/>
      <c r="V26" s="624"/>
      <c r="W26" s="624"/>
      <c r="X26" s="624"/>
      <c r="Y26" s="625"/>
      <c r="Z26" s="626">
        <v>0</v>
      </c>
      <c r="AA26" s="626"/>
      <c r="AB26" s="626"/>
      <c r="AC26" s="626"/>
      <c r="AD26" s="627">
        <v>2288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860637</v>
      </c>
      <c r="CS26" s="624"/>
      <c r="CT26" s="624"/>
      <c r="CU26" s="624"/>
      <c r="CV26" s="624"/>
      <c r="CW26" s="624"/>
      <c r="CX26" s="624"/>
      <c r="CY26" s="625"/>
      <c r="CZ26" s="628">
        <v>9.6999999999999993</v>
      </c>
      <c r="DA26" s="653"/>
      <c r="DB26" s="653"/>
      <c r="DC26" s="658"/>
      <c r="DD26" s="632">
        <v>838298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43568</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4553906</v>
      </c>
      <c r="BH27" s="624"/>
      <c r="BI27" s="624"/>
      <c r="BJ27" s="624"/>
      <c r="BK27" s="624"/>
      <c r="BL27" s="624"/>
      <c r="BM27" s="624"/>
      <c r="BN27" s="625"/>
      <c r="BO27" s="626">
        <v>100</v>
      </c>
      <c r="BP27" s="626"/>
      <c r="BQ27" s="626"/>
      <c r="BR27" s="626"/>
      <c r="BS27" s="627">
        <v>106191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1034077</v>
      </c>
      <c r="CS27" s="656"/>
      <c r="CT27" s="656"/>
      <c r="CU27" s="656"/>
      <c r="CV27" s="656"/>
      <c r="CW27" s="656"/>
      <c r="CX27" s="656"/>
      <c r="CY27" s="657"/>
      <c r="CZ27" s="628">
        <v>11.6</v>
      </c>
      <c r="DA27" s="653"/>
      <c r="DB27" s="653"/>
      <c r="DC27" s="658"/>
      <c r="DD27" s="632">
        <v>400365</v>
      </c>
      <c r="DE27" s="656"/>
      <c r="DF27" s="656"/>
      <c r="DG27" s="656"/>
      <c r="DH27" s="656"/>
      <c r="DI27" s="656"/>
      <c r="DJ27" s="656"/>
      <c r="DK27" s="657"/>
      <c r="DL27" s="632">
        <v>212705</v>
      </c>
      <c r="DM27" s="656"/>
      <c r="DN27" s="656"/>
      <c r="DO27" s="656"/>
      <c r="DP27" s="656"/>
      <c r="DQ27" s="656"/>
      <c r="DR27" s="656"/>
      <c r="DS27" s="656"/>
      <c r="DT27" s="656"/>
      <c r="DU27" s="656"/>
      <c r="DV27" s="657"/>
      <c r="DW27" s="628">
        <v>3.8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65692</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391592</v>
      </c>
      <c r="CS28" s="624"/>
      <c r="CT28" s="624"/>
      <c r="CU28" s="624"/>
      <c r="CV28" s="624"/>
      <c r="CW28" s="624"/>
      <c r="CX28" s="624"/>
      <c r="CY28" s="625"/>
      <c r="CZ28" s="628">
        <v>4.4000000000000004</v>
      </c>
      <c r="DA28" s="653"/>
      <c r="DB28" s="653"/>
      <c r="DC28" s="658"/>
      <c r="DD28" s="632">
        <v>376258</v>
      </c>
      <c r="DE28" s="624"/>
      <c r="DF28" s="624"/>
      <c r="DG28" s="624"/>
      <c r="DH28" s="624"/>
      <c r="DI28" s="624"/>
      <c r="DJ28" s="624"/>
      <c r="DK28" s="625"/>
      <c r="DL28" s="632">
        <v>376258</v>
      </c>
      <c r="DM28" s="624"/>
      <c r="DN28" s="624"/>
      <c r="DO28" s="624"/>
      <c r="DP28" s="624"/>
      <c r="DQ28" s="624"/>
      <c r="DR28" s="624"/>
      <c r="DS28" s="624"/>
      <c r="DT28" s="624"/>
      <c r="DU28" s="624"/>
      <c r="DV28" s="625"/>
      <c r="DW28" s="628">
        <v>6.6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8710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391592</v>
      </c>
      <c r="CS29" s="656"/>
      <c r="CT29" s="656"/>
      <c r="CU29" s="656"/>
      <c r="CV29" s="656"/>
      <c r="CW29" s="656"/>
      <c r="CX29" s="656"/>
      <c r="CY29" s="657"/>
      <c r="CZ29" s="628">
        <v>4.4000000000000004</v>
      </c>
      <c r="DA29" s="653"/>
      <c r="DB29" s="653"/>
      <c r="DC29" s="658"/>
      <c r="DD29" s="632">
        <v>376258</v>
      </c>
      <c r="DE29" s="656"/>
      <c r="DF29" s="656"/>
      <c r="DG29" s="656"/>
      <c r="DH29" s="656"/>
      <c r="DI29" s="656"/>
      <c r="DJ29" s="656"/>
      <c r="DK29" s="657"/>
      <c r="DL29" s="632">
        <v>376258</v>
      </c>
      <c r="DM29" s="656"/>
      <c r="DN29" s="656"/>
      <c r="DO29" s="656"/>
      <c r="DP29" s="656"/>
      <c r="DQ29" s="656"/>
      <c r="DR29" s="656"/>
      <c r="DS29" s="656"/>
      <c r="DT29" s="656"/>
      <c r="DU29" s="656"/>
      <c r="DV29" s="657"/>
      <c r="DW29" s="628">
        <v>6.6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1177414</v>
      </c>
      <c r="S30" s="624"/>
      <c r="T30" s="624"/>
      <c r="U30" s="624"/>
      <c r="V30" s="624"/>
      <c r="W30" s="624"/>
      <c r="X30" s="624"/>
      <c r="Y30" s="625"/>
      <c r="Z30" s="626">
        <v>12.4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354018</v>
      </c>
      <c r="CS30" s="624"/>
      <c r="CT30" s="624"/>
      <c r="CU30" s="624"/>
      <c r="CV30" s="624"/>
      <c r="CW30" s="624"/>
      <c r="CX30" s="624"/>
      <c r="CY30" s="625"/>
      <c r="CZ30" s="628">
        <v>4</v>
      </c>
      <c r="DA30" s="653"/>
      <c r="DB30" s="653"/>
      <c r="DC30" s="658"/>
      <c r="DD30" s="632">
        <v>338684</v>
      </c>
      <c r="DE30" s="624"/>
      <c r="DF30" s="624"/>
      <c r="DG30" s="624"/>
      <c r="DH30" s="624"/>
      <c r="DI30" s="624"/>
      <c r="DJ30" s="624"/>
      <c r="DK30" s="625"/>
      <c r="DL30" s="632">
        <v>338684</v>
      </c>
      <c r="DM30" s="624"/>
      <c r="DN30" s="624"/>
      <c r="DO30" s="624"/>
      <c r="DP30" s="624"/>
      <c r="DQ30" s="624"/>
      <c r="DR30" s="624"/>
      <c r="DS30" s="624"/>
      <c r="DT30" s="624"/>
      <c r="DU30" s="624"/>
      <c r="DV30" s="625"/>
      <c r="DW30" s="628">
        <v>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98.8</v>
      </c>
      <c r="BN31" s="667"/>
      <c r="BO31" s="667"/>
      <c r="BP31" s="667"/>
      <c r="BQ31" s="668"/>
      <c r="BR31" s="670">
        <v>99.6</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37574</v>
      </c>
      <c r="CS31" s="656"/>
      <c r="CT31" s="656"/>
      <c r="CU31" s="656"/>
      <c r="CV31" s="656"/>
      <c r="CW31" s="656"/>
      <c r="CX31" s="656"/>
      <c r="CY31" s="657"/>
      <c r="CZ31" s="628">
        <v>0.4</v>
      </c>
      <c r="DA31" s="653"/>
      <c r="DB31" s="653"/>
      <c r="DC31" s="658"/>
      <c r="DD31" s="632">
        <v>37574</v>
      </c>
      <c r="DE31" s="656"/>
      <c r="DF31" s="656"/>
      <c r="DG31" s="656"/>
      <c r="DH31" s="656"/>
      <c r="DI31" s="656"/>
      <c r="DJ31" s="656"/>
      <c r="DK31" s="657"/>
      <c r="DL31" s="632">
        <v>37574</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791247</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6"/>
      <c r="BI32" s="656"/>
      <c r="BJ32" s="656"/>
      <c r="BK32" s="656"/>
      <c r="BL32" s="656"/>
      <c r="BM32" s="629">
        <v>98.9</v>
      </c>
      <c r="BN32" s="656"/>
      <c r="BO32" s="656"/>
      <c r="BP32" s="656"/>
      <c r="BQ32" s="669"/>
      <c r="BR32" s="680">
        <v>99.4</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29482</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98.7</v>
      </c>
      <c r="BN33" s="682"/>
      <c r="BO33" s="682"/>
      <c r="BP33" s="682"/>
      <c r="BQ33" s="684"/>
      <c r="BR33" s="681">
        <v>99.7</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5075813</v>
      </c>
      <c r="CS33" s="656"/>
      <c r="CT33" s="656"/>
      <c r="CU33" s="656"/>
      <c r="CV33" s="656"/>
      <c r="CW33" s="656"/>
      <c r="CX33" s="656"/>
      <c r="CY33" s="657"/>
      <c r="CZ33" s="628">
        <v>56.9</v>
      </c>
      <c r="DA33" s="653"/>
      <c r="DB33" s="653"/>
      <c r="DC33" s="658"/>
      <c r="DD33" s="632">
        <v>3839712</v>
      </c>
      <c r="DE33" s="656"/>
      <c r="DF33" s="656"/>
      <c r="DG33" s="656"/>
      <c r="DH33" s="656"/>
      <c r="DI33" s="656"/>
      <c r="DJ33" s="656"/>
      <c r="DK33" s="657"/>
      <c r="DL33" s="632">
        <v>2793120</v>
      </c>
      <c r="DM33" s="656"/>
      <c r="DN33" s="656"/>
      <c r="DO33" s="656"/>
      <c r="DP33" s="656"/>
      <c r="DQ33" s="656"/>
      <c r="DR33" s="656"/>
      <c r="DS33" s="656"/>
      <c r="DT33" s="656"/>
      <c r="DU33" s="656"/>
      <c r="DV33" s="657"/>
      <c r="DW33" s="628">
        <v>49.3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41512</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1739846</v>
      </c>
      <c r="CS34" s="624"/>
      <c r="CT34" s="624"/>
      <c r="CU34" s="624"/>
      <c r="CV34" s="624"/>
      <c r="CW34" s="624"/>
      <c r="CX34" s="624"/>
      <c r="CY34" s="625"/>
      <c r="CZ34" s="628">
        <v>19.5</v>
      </c>
      <c r="DA34" s="653"/>
      <c r="DB34" s="653"/>
      <c r="DC34" s="658"/>
      <c r="DD34" s="632">
        <v>1488804</v>
      </c>
      <c r="DE34" s="624"/>
      <c r="DF34" s="624"/>
      <c r="DG34" s="624"/>
      <c r="DH34" s="624"/>
      <c r="DI34" s="624"/>
      <c r="DJ34" s="624"/>
      <c r="DK34" s="625"/>
      <c r="DL34" s="632">
        <v>1280626</v>
      </c>
      <c r="DM34" s="624"/>
      <c r="DN34" s="624"/>
      <c r="DO34" s="624"/>
      <c r="DP34" s="624"/>
      <c r="DQ34" s="624"/>
      <c r="DR34" s="624"/>
      <c r="DS34" s="624"/>
      <c r="DT34" s="624"/>
      <c r="DU34" s="624"/>
      <c r="DV34" s="625"/>
      <c r="DW34" s="628">
        <v>22.6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364705</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99</v>
      </c>
      <c r="CS35" s="656"/>
      <c r="CT35" s="656"/>
      <c r="CU35" s="656"/>
      <c r="CV35" s="656"/>
      <c r="CW35" s="656"/>
      <c r="CX35" s="656"/>
      <c r="CY35" s="657"/>
      <c r="CZ35" s="628">
        <v>0</v>
      </c>
      <c r="DA35" s="653"/>
      <c r="DB35" s="653"/>
      <c r="DC35" s="658"/>
      <c r="DD35" s="632" t="s">
        <v>122</v>
      </c>
      <c r="DE35" s="656"/>
      <c r="DF35" s="656"/>
      <c r="DG35" s="656"/>
      <c r="DH35" s="656"/>
      <c r="DI35" s="656"/>
      <c r="DJ35" s="656"/>
      <c r="DK35" s="657"/>
      <c r="DL35" s="632" t="s">
        <v>122</v>
      </c>
      <c r="DM35" s="656"/>
      <c r="DN35" s="656"/>
      <c r="DO35" s="656"/>
      <c r="DP35" s="656"/>
      <c r="DQ35" s="656"/>
      <c r="DR35" s="656"/>
      <c r="DS35" s="656"/>
      <c r="DT35" s="656"/>
      <c r="DU35" s="656"/>
      <c r="DV35" s="657"/>
      <c r="DW35" s="628" t="s">
        <v>122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725587</v>
      </c>
      <c r="S36" s="624"/>
      <c r="T36" s="624"/>
      <c r="U36" s="624"/>
      <c r="V36" s="624"/>
      <c r="W36" s="624"/>
      <c r="X36" s="624"/>
      <c r="Y36" s="625"/>
      <c r="Z36" s="626">
        <v>7.6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1016433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76263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2135102</v>
      </c>
      <c r="CS36" s="624"/>
      <c r="CT36" s="624"/>
      <c r="CU36" s="624"/>
      <c r="CV36" s="624"/>
      <c r="CW36" s="624"/>
      <c r="CX36" s="624"/>
      <c r="CY36" s="625"/>
      <c r="CZ36" s="628">
        <v>23.9</v>
      </c>
      <c r="DA36" s="653"/>
      <c r="DB36" s="653"/>
      <c r="DC36" s="658"/>
      <c r="DD36" s="632">
        <v>1373642</v>
      </c>
      <c r="DE36" s="624"/>
      <c r="DF36" s="624"/>
      <c r="DG36" s="624"/>
      <c r="DH36" s="624"/>
      <c r="DI36" s="624"/>
      <c r="DJ36" s="624"/>
      <c r="DK36" s="625"/>
      <c r="DL36" s="632">
        <v>1036044</v>
      </c>
      <c r="DM36" s="624"/>
      <c r="DN36" s="624"/>
      <c r="DO36" s="624"/>
      <c r="DP36" s="624"/>
      <c r="DQ36" s="624"/>
      <c r="DR36" s="624"/>
      <c r="DS36" s="624"/>
      <c r="DT36" s="624"/>
      <c r="DU36" s="624"/>
      <c r="DV36" s="625"/>
      <c r="DW36" s="628">
        <v>18.3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144843</v>
      </c>
      <c r="S37" s="624"/>
      <c r="T37" s="624"/>
      <c r="U37" s="624"/>
      <c r="V37" s="624"/>
      <c r="W37" s="624"/>
      <c r="X37" s="624"/>
      <c r="Y37" s="625"/>
      <c r="Z37" s="626">
        <v>1.5</v>
      </c>
      <c r="AA37" s="626"/>
      <c r="AB37" s="626"/>
      <c r="AC37" s="626"/>
      <c r="AD37" s="627">
        <v>276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147583</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69729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452474</v>
      </c>
      <c r="CS37" s="656"/>
      <c r="CT37" s="656"/>
      <c r="CU37" s="656"/>
      <c r="CV37" s="656"/>
      <c r="CW37" s="656"/>
      <c r="CX37" s="656"/>
      <c r="CY37" s="657"/>
      <c r="CZ37" s="628">
        <v>5.0999999999999996</v>
      </c>
      <c r="DA37" s="653"/>
      <c r="DB37" s="653"/>
      <c r="DC37" s="658"/>
      <c r="DD37" s="632">
        <v>452437</v>
      </c>
      <c r="DE37" s="656"/>
      <c r="DF37" s="656"/>
      <c r="DG37" s="656"/>
      <c r="DH37" s="656"/>
      <c r="DI37" s="656"/>
      <c r="DJ37" s="656"/>
      <c r="DK37" s="657"/>
      <c r="DL37" s="632">
        <v>447676</v>
      </c>
      <c r="DM37" s="656"/>
      <c r="DN37" s="656"/>
      <c r="DO37" s="656"/>
      <c r="DP37" s="656"/>
      <c r="DQ37" s="656"/>
      <c r="DR37" s="656"/>
      <c r="DS37" s="656"/>
      <c r="DT37" s="656"/>
      <c r="DU37" s="656"/>
      <c r="DV37" s="657"/>
      <c r="DW37" s="628">
        <v>7.9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201900</v>
      </c>
      <c r="S38" s="624"/>
      <c r="T38" s="624"/>
      <c r="U38" s="624"/>
      <c r="V38" s="624"/>
      <c r="W38" s="624"/>
      <c r="X38" s="624"/>
      <c r="Y38" s="625"/>
      <c r="Z38" s="626">
        <v>2.1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116448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2050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717067</v>
      </c>
      <c r="CS38" s="624"/>
      <c r="CT38" s="624"/>
      <c r="CU38" s="624"/>
      <c r="CV38" s="624"/>
      <c r="CW38" s="624"/>
      <c r="CX38" s="624"/>
      <c r="CY38" s="625"/>
      <c r="CZ38" s="628">
        <v>8</v>
      </c>
      <c r="DA38" s="653"/>
      <c r="DB38" s="653"/>
      <c r="DC38" s="658"/>
      <c r="DD38" s="632">
        <v>614829</v>
      </c>
      <c r="DE38" s="624"/>
      <c r="DF38" s="624"/>
      <c r="DG38" s="624"/>
      <c r="DH38" s="624"/>
      <c r="DI38" s="624"/>
      <c r="DJ38" s="624"/>
      <c r="DK38" s="625"/>
      <c r="DL38" s="632">
        <v>476450</v>
      </c>
      <c r="DM38" s="624"/>
      <c r="DN38" s="624"/>
      <c r="DO38" s="624"/>
      <c r="DP38" s="624"/>
      <c r="DQ38" s="624"/>
      <c r="DR38" s="624"/>
      <c r="DS38" s="624"/>
      <c r="DT38" s="624"/>
      <c r="DU38" s="624"/>
      <c r="DV38" s="625"/>
      <c r="DW38" s="628">
        <v>8.4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35335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3401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403699</v>
      </c>
      <c r="CS39" s="656"/>
      <c r="CT39" s="656"/>
      <c r="CU39" s="656"/>
      <c r="CV39" s="656"/>
      <c r="CW39" s="656"/>
      <c r="CX39" s="656"/>
      <c r="CY39" s="657"/>
      <c r="CZ39" s="628">
        <v>4.5</v>
      </c>
      <c r="DA39" s="653"/>
      <c r="DB39" s="653"/>
      <c r="DC39" s="658"/>
      <c r="DD39" s="632">
        <v>362437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11845</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80000</v>
      </c>
      <c r="CS40" s="624"/>
      <c r="CT40" s="624"/>
      <c r="CU40" s="624"/>
      <c r="CV40" s="624"/>
      <c r="CW40" s="624"/>
      <c r="CX40" s="624"/>
      <c r="CY40" s="625"/>
      <c r="CZ40" s="628">
        <v>0.9</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9529151</v>
      </c>
      <c r="S41" s="696"/>
      <c r="T41" s="696"/>
      <c r="U41" s="696"/>
      <c r="V41" s="696"/>
      <c r="W41" s="696"/>
      <c r="X41" s="696"/>
      <c r="Y41" s="700"/>
      <c r="Z41" s="701">
        <v>100</v>
      </c>
      <c r="AA41" s="701"/>
      <c r="AB41" s="701"/>
      <c r="AC41" s="701"/>
      <c r="AD41" s="702">
        <v>5664454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128972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323</v>
      </c>
      <c r="AR42" s="693"/>
      <c r="AS42" s="693"/>
      <c r="AT42" s="693"/>
      <c r="AU42" s="693"/>
      <c r="AV42" s="693"/>
      <c r="AW42" s="693"/>
      <c r="AX42" s="693"/>
      <c r="AY42" s="694"/>
      <c r="AZ42" s="695">
        <v>576250</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358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815255</v>
      </c>
      <c r="CS42" s="656"/>
      <c r="CT42" s="656"/>
      <c r="CU42" s="656"/>
      <c r="CV42" s="656"/>
      <c r="CW42" s="656"/>
      <c r="CX42" s="656"/>
      <c r="CY42" s="657"/>
      <c r="CZ42" s="628">
        <v>9.1</v>
      </c>
      <c r="DA42" s="653"/>
      <c r="DB42" s="653"/>
      <c r="DC42" s="658"/>
      <c r="DD42" s="632">
        <v>456118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28533</v>
      </c>
      <c r="CS43" s="656"/>
      <c r="CT43" s="656"/>
      <c r="CU43" s="656"/>
      <c r="CV43" s="656"/>
      <c r="CW43" s="656"/>
      <c r="CX43" s="656"/>
      <c r="CY43" s="657"/>
      <c r="CZ43" s="628">
        <v>0.3</v>
      </c>
      <c r="DA43" s="653"/>
      <c r="DB43" s="653"/>
      <c r="DC43" s="658"/>
      <c r="DD43" s="632">
        <v>28533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815255</v>
      </c>
      <c r="CS44" s="624"/>
      <c r="CT44" s="624"/>
      <c r="CU44" s="624"/>
      <c r="CV44" s="624"/>
      <c r="CW44" s="624"/>
      <c r="CX44" s="624"/>
      <c r="CY44" s="625"/>
      <c r="CZ44" s="628">
        <v>9.1</v>
      </c>
      <c r="DA44" s="629"/>
      <c r="DB44" s="629"/>
      <c r="DC44" s="635"/>
      <c r="DD44" s="632">
        <v>456118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312220</v>
      </c>
      <c r="CS45" s="656"/>
      <c r="CT45" s="656"/>
      <c r="CU45" s="656"/>
      <c r="CV45" s="656"/>
      <c r="CW45" s="656"/>
      <c r="CX45" s="656"/>
      <c r="CY45" s="657"/>
      <c r="CZ45" s="628">
        <v>3.5</v>
      </c>
      <c r="DA45" s="653"/>
      <c r="DB45" s="653"/>
      <c r="DC45" s="658"/>
      <c r="DD45" s="632">
        <v>104253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413508</v>
      </c>
      <c r="CS46" s="624"/>
      <c r="CT46" s="624"/>
      <c r="CU46" s="624"/>
      <c r="CV46" s="624"/>
      <c r="CW46" s="624"/>
      <c r="CX46" s="624"/>
      <c r="CY46" s="625"/>
      <c r="CZ46" s="628">
        <v>4.5999999999999996</v>
      </c>
      <c r="DA46" s="629"/>
      <c r="DB46" s="629"/>
      <c r="DC46" s="635"/>
      <c r="DD46" s="632">
        <v>329038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8917310</v>
      </c>
      <c r="CS49" s="682"/>
      <c r="CT49" s="682"/>
      <c r="CU49" s="682"/>
      <c r="CV49" s="682"/>
      <c r="CW49" s="682"/>
      <c r="CX49" s="682"/>
      <c r="CY49" s="711"/>
      <c r="CZ49" s="703">
        <v>100</v>
      </c>
      <c r="DA49" s="712"/>
      <c r="DB49" s="712"/>
      <c r="DC49" s="713"/>
      <c r="DD49" s="714">
        <v>6623065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W7Oq57wZInSsBwYrQjWExRAcneIYZ/BWVYnhY7YHeqauf12mhOqdxd8QNaAMxeq3Hv3PHzlcV3jOZd+hXVZfw==" saltValue="I3zEfgnWlQsHQ7X3pFpr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9453</v>
      </c>
      <c r="R7" s="753"/>
      <c r="S7" s="753"/>
      <c r="T7" s="753"/>
      <c r="U7" s="753"/>
      <c r="V7" s="753">
        <v>8847</v>
      </c>
      <c r="W7" s="753"/>
      <c r="X7" s="753"/>
      <c r="Y7" s="753"/>
      <c r="Z7" s="753"/>
      <c r="AA7" s="753">
        <v>606</v>
      </c>
      <c r="AB7" s="753"/>
      <c r="AC7" s="753"/>
      <c r="AD7" s="753"/>
      <c r="AE7" s="754"/>
      <c r="AF7" s="755">
        <v>575</v>
      </c>
      <c r="AG7" s="756"/>
      <c r="AH7" s="756"/>
      <c r="AI7" s="756"/>
      <c r="AJ7" s="757"/>
      <c r="AK7" s="758">
        <v>10</v>
      </c>
      <c r="AL7" s="759"/>
      <c r="AM7" s="759"/>
      <c r="AN7" s="759"/>
      <c r="AO7" s="759"/>
      <c r="AP7" s="759">
        <v>6629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-1</v>
      </c>
      <c r="CI7" s="744"/>
      <c r="CJ7" s="744"/>
      <c r="CK7" s="744"/>
      <c r="CL7" s="745"/>
      <c r="CM7" s="743">
        <v>31</v>
      </c>
      <c r="CN7" s="744"/>
      <c r="CO7" s="744"/>
      <c r="CP7" s="744"/>
      <c r="CQ7" s="745"/>
      <c r="CR7" s="743">
        <v>20</v>
      </c>
      <c r="CS7" s="744"/>
      <c r="CT7" s="744"/>
      <c r="CU7" s="744"/>
      <c r="CV7" s="745"/>
      <c r="CW7" s="743">
        <v>2</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75</v>
      </c>
      <c r="R8" s="784"/>
      <c r="S8" s="784"/>
      <c r="T8" s="784"/>
      <c r="U8" s="784"/>
      <c r="V8" s="784">
        <v>70</v>
      </c>
      <c r="W8" s="784"/>
      <c r="X8" s="784"/>
      <c r="Y8" s="784"/>
      <c r="Z8" s="784"/>
      <c r="AA8" s="784">
        <v>5</v>
      </c>
      <c r="AB8" s="784"/>
      <c r="AC8" s="784"/>
      <c r="AD8" s="784"/>
      <c r="AE8" s="785"/>
      <c r="AF8" s="786">
        <v>5</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17</v>
      </c>
      <c r="CI8" s="777"/>
      <c r="CJ8" s="777"/>
      <c r="CK8" s="777"/>
      <c r="CL8" s="778"/>
      <c r="CM8" s="776">
        <v>53</v>
      </c>
      <c r="CN8" s="777"/>
      <c r="CO8" s="777"/>
      <c r="CP8" s="777"/>
      <c r="CQ8" s="778"/>
      <c r="CR8" s="776">
        <v>27</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f>SUM(Q7:U8)</f>
        <v>9528</v>
      </c>
      <c r="R23" s="793"/>
      <c r="S23" s="793"/>
      <c r="T23" s="793"/>
      <c r="U23" s="793"/>
      <c r="V23" s="793">
        <f>SUM(V7:Z8)</f>
        <v>8917</v>
      </c>
      <c r="W23" s="793"/>
      <c r="X23" s="793"/>
      <c r="Y23" s="793"/>
      <c r="Z23" s="793"/>
      <c r="AA23" s="793">
        <f>SUM(AA7:AE8)</f>
        <v>611</v>
      </c>
      <c r="AB23" s="793"/>
      <c r="AC23" s="793"/>
      <c r="AD23" s="793"/>
      <c r="AE23" s="794"/>
      <c r="AF23" s="795">
        <v>581</v>
      </c>
      <c r="AG23" s="793"/>
      <c r="AH23" s="793"/>
      <c r="AI23" s="793"/>
      <c r="AJ23" s="796"/>
      <c r="AK23" s="797"/>
      <c r="AL23" s="798"/>
      <c r="AM23" s="798"/>
      <c r="AN23" s="798"/>
      <c r="AO23" s="798"/>
      <c r="AP23" s="793">
        <f>SUM(AP7:AT8)</f>
        <v>6629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1872</v>
      </c>
      <c r="R28" s="823"/>
      <c r="S28" s="823"/>
      <c r="T28" s="823"/>
      <c r="U28" s="823"/>
      <c r="V28" s="823">
        <v>1796</v>
      </c>
      <c r="W28" s="823"/>
      <c r="X28" s="823"/>
      <c r="Y28" s="823"/>
      <c r="Z28" s="823"/>
      <c r="AA28" s="823">
        <v>75</v>
      </c>
      <c r="AB28" s="823"/>
      <c r="AC28" s="823"/>
      <c r="AD28" s="823"/>
      <c r="AE28" s="824"/>
      <c r="AF28" s="825">
        <v>75</v>
      </c>
      <c r="AG28" s="823"/>
      <c r="AH28" s="823"/>
      <c r="AI28" s="823"/>
      <c r="AJ28" s="826"/>
      <c r="AK28" s="827">
        <v>101</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1729</v>
      </c>
      <c r="R29" s="784"/>
      <c r="S29" s="784"/>
      <c r="T29" s="784"/>
      <c r="U29" s="784"/>
      <c r="V29" s="784">
        <v>1540</v>
      </c>
      <c r="W29" s="784"/>
      <c r="X29" s="784"/>
      <c r="Y29" s="784"/>
      <c r="Z29" s="784"/>
      <c r="AA29" s="784">
        <v>189</v>
      </c>
      <c r="AB29" s="784"/>
      <c r="AC29" s="784"/>
      <c r="AD29" s="784"/>
      <c r="AE29" s="785"/>
      <c r="AF29" s="786">
        <v>189</v>
      </c>
      <c r="AG29" s="787"/>
      <c r="AH29" s="787"/>
      <c r="AI29" s="787"/>
      <c r="AJ29" s="788"/>
      <c r="AK29" s="834">
        <v>235</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227</v>
      </c>
      <c r="R30" s="784"/>
      <c r="S30" s="784"/>
      <c r="T30" s="784"/>
      <c r="U30" s="784"/>
      <c r="V30" s="784">
        <v>218</v>
      </c>
      <c r="W30" s="784"/>
      <c r="X30" s="784"/>
      <c r="Y30" s="784"/>
      <c r="Z30" s="784"/>
      <c r="AA30" s="784">
        <v>9</v>
      </c>
      <c r="AB30" s="784"/>
      <c r="AC30" s="784"/>
      <c r="AD30" s="784"/>
      <c r="AE30" s="785"/>
      <c r="AF30" s="786">
        <v>9</v>
      </c>
      <c r="AG30" s="787"/>
      <c r="AH30" s="787"/>
      <c r="AI30" s="787"/>
      <c r="AJ30" s="788"/>
      <c r="AK30" s="834">
        <v>44</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332</v>
      </c>
      <c r="R31" s="784"/>
      <c r="S31" s="784"/>
      <c r="T31" s="784"/>
      <c r="U31" s="784"/>
      <c r="V31" s="784">
        <v>262</v>
      </c>
      <c r="W31" s="784"/>
      <c r="X31" s="784"/>
      <c r="Y31" s="784"/>
      <c r="Z31" s="784"/>
      <c r="AA31" s="784">
        <v>70</v>
      </c>
      <c r="AB31" s="784"/>
      <c r="AC31" s="784"/>
      <c r="AD31" s="784"/>
      <c r="AE31" s="785"/>
      <c r="AF31" s="786">
        <v>70</v>
      </c>
      <c r="AG31" s="787"/>
      <c r="AH31" s="787"/>
      <c r="AI31" s="787"/>
      <c r="AJ31" s="788"/>
      <c r="AK31" s="834" t="s">
        <v>549</v>
      </c>
      <c r="AL31" s="830"/>
      <c r="AM31" s="830"/>
      <c r="AN31" s="830"/>
      <c r="AO31" s="830"/>
      <c r="AP31" s="830">
        <v>2187</v>
      </c>
      <c r="AQ31" s="830"/>
      <c r="AR31" s="830"/>
      <c r="AS31" s="830"/>
      <c r="AT31" s="830"/>
      <c r="AU31" s="830" t="s">
        <v>549</v>
      </c>
      <c r="AV31" s="830"/>
      <c r="AW31" s="830"/>
      <c r="AX31" s="830"/>
      <c r="AY31" s="830"/>
      <c r="AZ31" s="831" t="s">
        <v>549</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13</v>
      </c>
      <c r="R32" s="784"/>
      <c r="S32" s="784"/>
      <c r="T32" s="784"/>
      <c r="U32" s="784"/>
      <c r="V32" s="784">
        <v>3</v>
      </c>
      <c r="W32" s="784"/>
      <c r="X32" s="784"/>
      <c r="Y32" s="784"/>
      <c r="Z32" s="784"/>
      <c r="AA32" s="784">
        <v>10</v>
      </c>
      <c r="AB32" s="784"/>
      <c r="AC32" s="784"/>
      <c r="AD32" s="784"/>
      <c r="AE32" s="785"/>
      <c r="AF32" s="786">
        <v>0</v>
      </c>
      <c r="AG32" s="787"/>
      <c r="AH32" s="787"/>
      <c r="AI32" s="787"/>
      <c r="AJ32" s="788"/>
      <c r="AK32" s="834">
        <v>12</v>
      </c>
      <c r="AL32" s="830"/>
      <c r="AM32" s="830"/>
      <c r="AN32" s="830"/>
      <c r="AO32" s="830"/>
      <c r="AP32" s="830" t="s">
        <v>549</v>
      </c>
      <c r="AQ32" s="830"/>
      <c r="AR32" s="830"/>
      <c r="AS32" s="830"/>
      <c r="AT32" s="830"/>
      <c r="AU32" s="830" t="s">
        <v>549</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345</v>
      </c>
      <c r="AG63" s="844"/>
      <c r="AH63" s="844"/>
      <c r="AI63" s="844"/>
      <c r="AJ63" s="845"/>
      <c r="AK63" s="846"/>
      <c r="AL63" s="841"/>
      <c r="AM63" s="841"/>
      <c r="AN63" s="841"/>
      <c r="AO63" s="841"/>
      <c r="AP63" s="844">
        <v>2187</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t="s">
        <v>551</v>
      </c>
      <c r="D68" s="870" t="s">
        <v>551</v>
      </c>
      <c r="E68" s="870" t="s">
        <v>551</v>
      </c>
      <c r="F68" s="870" t="s">
        <v>551</v>
      </c>
      <c r="G68" s="870" t="s">
        <v>551</v>
      </c>
      <c r="H68" s="870" t="s">
        <v>551</v>
      </c>
      <c r="I68" s="870" t="s">
        <v>551</v>
      </c>
      <c r="J68" s="870" t="s">
        <v>551</v>
      </c>
      <c r="K68" s="870" t="s">
        <v>551</v>
      </c>
      <c r="L68" s="870" t="s">
        <v>551</v>
      </c>
      <c r="M68" s="870" t="s">
        <v>551</v>
      </c>
      <c r="N68" s="870" t="s">
        <v>551</v>
      </c>
      <c r="O68" s="870" t="s">
        <v>551</v>
      </c>
      <c r="P68" s="871" t="s">
        <v>551</v>
      </c>
      <c r="Q68" s="872">
        <v>9298</v>
      </c>
      <c r="R68" s="866"/>
      <c r="S68" s="866"/>
      <c r="T68" s="866"/>
      <c r="U68" s="866"/>
      <c r="V68" s="866">
        <v>9234</v>
      </c>
      <c r="W68" s="866"/>
      <c r="X68" s="866"/>
      <c r="Y68" s="866"/>
      <c r="Z68" s="866"/>
      <c r="AA68" s="866">
        <v>65</v>
      </c>
      <c r="AB68" s="866"/>
      <c r="AC68" s="866"/>
      <c r="AD68" s="866"/>
      <c r="AE68" s="866"/>
      <c r="AF68" s="866">
        <v>65</v>
      </c>
      <c r="AG68" s="866"/>
      <c r="AH68" s="866"/>
      <c r="AI68" s="866"/>
      <c r="AJ68" s="866"/>
      <c r="AK68" s="866">
        <v>11</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t="s">
        <v>551</v>
      </c>
      <c r="D69" s="874" t="s">
        <v>551</v>
      </c>
      <c r="E69" s="874" t="s">
        <v>551</v>
      </c>
      <c r="F69" s="874" t="s">
        <v>551</v>
      </c>
      <c r="G69" s="874" t="s">
        <v>551</v>
      </c>
      <c r="H69" s="874" t="s">
        <v>551</v>
      </c>
      <c r="I69" s="874" t="s">
        <v>551</v>
      </c>
      <c r="J69" s="874" t="s">
        <v>551</v>
      </c>
      <c r="K69" s="874" t="s">
        <v>551</v>
      </c>
      <c r="L69" s="874" t="s">
        <v>551</v>
      </c>
      <c r="M69" s="874" t="s">
        <v>551</v>
      </c>
      <c r="N69" s="874" t="s">
        <v>551</v>
      </c>
      <c r="O69" s="874" t="s">
        <v>551</v>
      </c>
      <c r="P69" s="875" t="s">
        <v>551</v>
      </c>
      <c r="Q69" s="876">
        <v>872</v>
      </c>
      <c r="R69" s="830"/>
      <c r="S69" s="830"/>
      <c r="T69" s="830"/>
      <c r="U69" s="830"/>
      <c r="V69" s="830">
        <v>861</v>
      </c>
      <c r="W69" s="830"/>
      <c r="X69" s="830"/>
      <c r="Y69" s="830"/>
      <c r="Z69" s="830"/>
      <c r="AA69" s="830">
        <v>11</v>
      </c>
      <c r="AB69" s="830"/>
      <c r="AC69" s="830"/>
      <c r="AD69" s="830"/>
      <c r="AE69" s="830"/>
      <c r="AF69" s="830">
        <v>11</v>
      </c>
      <c r="AG69" s="830"/>
      <c r="AH69" s="830"/>
      <c r="AI69" s="830"/>
      <c r="AJ69" s="830"/>
      <c r="AK69" s="830">
        <v>2</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t="s">
        <v>554</v>
      </c>
      <c r="D70" s="874" t="s">
        <v>554</v>
      </c>
      <c r="E70" s="874" t="s">
        <v>554</v>
      </c>
      <c r="F70" s="874" t="s">
        <v>554</v>
      </c>
      <c r="G70" s="874" t="s">
        <v>554</v>
      </c>
      <c r="H70" s="874" t="s">
        <v>554</v>
      </c>
      <c r="I70" s="874" t="s">
        <v>554</v>
      </c>
      <c r="J70" s="874" t="s">
        <v>554</v>
      </c>
      <c r="K70" s="874" t="s">
        <v>554</v>
      </c>
      <c r="L70" s="874" t="s">
        <v>554</v>
      </c>
      <c r="M70" s="874" t="s">
        <v>554</v>
      </c>
      <c r="N70" s="874" t="s">
        <v>554</v>
      </c>
      <c r="O70" s="874" t="s">
        <v>554</v>
      </c>
      <c r="P70" s="875" t="s">
        <v>554</v>
      </c>
      <c r="Q70" s="876">
        <v>652</v>
      </c>
      <c r="R70" s="830"/>
      <c r="S70" s="830"/>
      <c r="T70" s="830"/>
      <c r="U70" s="830"/>
      <c r="V70" s="830">
        <v>625</v>
      </c>
      <c r="W70" s="830"/>
      <c r="X70" s="830"/>
      <c r="Y70" s="830"/>
      <c r="Z70" s="830"/>
      <c r="AA70" s="830">
        <v>27</v>
      </c>
      <c r="AB70" s="830"/>
      <c r="AC70" s="830"/>
      <c r="AD70" s="830"/>
      <c r="AE70" s="830"/>
      <c r="AF70" s="830">
        <v>27</v>
      </c>
      <c r="AG70" s="830"/>
      <c r="AH70" s="830"/>
      <c r="AI70" s="830"/>
      <c r="AJ70" s="830"/>
      <c r="AK70" s="830">
        <v>499</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t="s">
        <v>554</v>
      </c>
      <c r="D71" s="874" t="s">
        <v>554</v>
      </c>
      <c r="E71" s="874" t="s">
        <v>554</v>
      </c>
      <c r="F71" s="874" t="s">
        <v>554</v>
      </c>
      <c r="G71" s="874" t="s">
        <v>554</v>
      </c>
      <c r="H71" s="874" t="s">
        <v>554</v>
      </c>
      <c r="I71" s="874" t="s">
        <v>554</v>
      </c>
      <c r="J71" s="874" t="s">
        <v>554</v>
      </c>
      <c r="K71" s="874" t="s">
        <v>554</v>
      </c>
      <c r="L71" s="874" t="s">
        <v>554</v>
      </c>
      <c r="M71" s="874" t="s">
        <v>554</v>
      </c>
      <c r="N71" s="874" t="s">
        <v>554</v>
      </c>
      <c r="O71" s="874" t="s">
        <v>554</v>
      </c>
      <c r="P71" s="875" t="s">
        <v>554</v>
      </c>
      <c r="Q71" s="876">
        <v>251491</v>
      </c>
      <c r="R71" s="830"/>
      <c r="S71" s="830"/>
      <c r="T71" s="830"/>
      <c r="U71" s="830"/>
      <c r="V71" s="830">
        <v>246681</v>
      </c>
      <c r="W71" s="830"/>
      <c r="X71" s="830"/>
      <c r="Y71" s="830"/>
      <c r="Z71" s="830"/>
      <c r="AA71" s="830">
        <v>4810</v>
      </c>
      <c r="AB71" s="830"/>
      <c r="AC71" s="830"/>
      <c r="AD71" s="830"/>
      <c r="AE71" s="830"/>
      <c r="AF71" s="830">
        <v>4810</v>
      </c>
      <c r="AG71" s="830"/>
      <c r="AH71" s="830"/>
      <c r="AI71" s="830"/>
      <c r="AJ71" s="830"/>
      <c r="AK71" s="830">
        <v>2194</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4875</v>
      </c>
      <c r="R72" s="830"/>
      <c r="S72" s="830"/>
      <c r="T72" s="830"/>
      <c r="U72" s="830"/>
      <c r="V72" s="830">
        <v>4571</v>
      </c>
      <c r="W72" s="830"/>
      <c r="X72" s="830"/>
      <c r="Y72" s="830"/>
      <c r="Z72" s="830"/>
      <c r="AA72" s="830">
        <v>304</v>
      </c>
      <c r="AB72" s="830"/>
      <c r="AC72" s="830"/>
      <c r="AD72" s="830"/>
      <c r="AE72" s="830"/>
      <c r="AF72" s="830">
        <v>295</v>
      </c>
      <c r="AG72" s="830"/>
      <c r="AH72" s="830"/>
      <c r="AI72" s="830"/>
      <c r="AJ72" s="830"/>
      <c r="AK72" s="830">
        <v>188</v>
      </c>
      <c r="AL72" s="830"/>
      <c r="AM72" s="830"/>
      <c r="AN72" s="830"/>
      <c r="AO72" s="830"/>
      <c r="AP72" s="830">
        <v>2139</v>
      </c>
      <c r="AQ72" s="830"/>
      <c r="AR72" s="830"/>
      <c r="AS72" s="830"/>
      <c r="AT72" s="830"/>
      <c r="AU72" s="830">
        <v>262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3</v>
      </c>
      <c r="R73" s="830"/>
      <c r="S73" s="830"/>
      <c r="T73" s="830"/>
      <c r="U73" s="830"/>
      <c r="V73" s="830">
        <v>2</v>
      </c>
      <c r="W73" s="830"/>
      <c r="X73" s="830"/>
      <c r="Y73" s="830"/>
      <c r="Z73" s="830"/>
      <c r="AA73" s="830">
        <v>1</v>
      </c>
      <c r="AB73" s="830"/>
      <c r="AC73" s="830"/>
      <c r="AD73" s="830"/>
      <c r="AE73" s="830"/>
      <c r="AF73" s="830">
        <v>1</v>
      </c>
      <c r="AG73" s="830"/>
      <c r="AH73" s="830"/>
      <c r="AI73" s="830"/>
      <c r="AJ73" s="830"/>
      <c r="AK73" s="830" t="s">
        <v>487</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14</v>
      </c>
      <c r="R74" s="830"/>
      <c r="S74" s="830"/>
      <c r="T74" s="830"/>
      <c r="U74" s="830"/>
      <c r="V74" s="830">
        <v>11</v>
      </c>
      <c r="W74" s="830"/>
      <c r="X74" s="830"/>
      <c r="Y74" s="830"/>
      <c r="Z74" s="830"/>
      <c r="AA74" s="830">
        <v>3</v>
      </c>
      <c r="AB74" s="830"/>
      <c r="AC74" s="830"/>
      <c r="AD74" s="830"/>
      <c r="AE74" s="830"/>
      <c r="AF74" s="830">
        <v>3</v>
      </c>
      <c r="AG74" s="830"/>
      <c r="AH74" s="830"/>
      <c r="AI74" s="830"/>
      <c r="AJ74" s="830"/>
      <c r="AK74" s="830" t="s">
        <v>487</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564</v>
      </c>
      <c r="C75" s="874"/>
      <c r="D75" s="874"/>
      <c r="E75" s="874"/>
      <c r="F75" s="874"/>
      <c r="G75" s="874"/>
      <c r="H75" s="874"/>
      <c r="I75" s="874"/>
      <c r="J75" s="874"/>
      <c r="K75" s="874"/>
      <c r="L75" s="874"/>
      <c r="M75" s="874"/>
      <c r="N75" s="874"/>
      <c r="O75" s="874"/>
      <c r="P75" s="875"/>
      <c r="Q75" s="877">
        <v>250</v>
      </c>
      <c r="R75" s="878"/>
      <c r="S75" s="878"/>
      <c r="T75" s="878"/>
      <c r="U75" s="834"/>
      <c r="V75" s="879">
        <v>227</v>
      </c>
      <c r="W75" s="878"/>
      <c r="X75" s="878"/>
      <c r="Y75" s="878"/>
      <c r="Z75" s="834"/>
      <c r="AA75" s="879">
        <v>23</v>
      </c>
      <c r="AB75" s="878"/>
      <c r="AC75" s="878"/>
      <c r="AD75" s="878"/>
      <c r="AE75" s="834"/>
      <c r="AF75" s="879">
        <v>70</v>
      </c>
      <c r="AG75" s="878"/>
      <c r="AH75" s="878"/>
      <c r="AI75" s="878"/>
      <c r="AJ75" s="834"/>
      <c r="AK75" s="879">
        <v>30</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565</v>
      </c>
      <c r="C76" s="874"/>
      <c r="D76" s="874"/>
      <c r="E76" s="874"/>
      <c r="F76" s="874"/>
      <c r="G76" s="874"/>
      <c r="H76" s="874"/>
      <c r="I76" s="874"/>
      <c r="J76" s="874"/>
      <c r="K76" s="874"/>
      <c r="L76" s="874"/>
      <c r="M76" s="874"/>
      <c r="N76" s="874"/>
      <c r="O76" s="874"/>
      <c r="P76" s="875"/>
      <c r="Q76" s="877">
        <v>2073</v>
      </c>
      <c r="R76" s="878"/>
      <c r="S76" s="878"/>
      <c r="T76" s="878"/>
      <c r="U76" s="834"/>
      <c r="V76" s="879">
        <v>541</v>
      </c>
      <c r="W76" s="878"/>
      <c r="X76" s="878"/>
      <c r="Y76" s="878"/>
      <c r="Z76" s="834"/>
      <c r="AA76" s="879">
        <v>1531</v>
      </c>
      <c r="AB76" s="878"/>
      <c r="AC76" s="878"/>
      <c r="AD76" s="878"/>
      <c r="AE76" s="834"/>
      <c r="AF76" s="879">
        <v>1531</v>
      </c>
      <c r="AG76" s="878"/>
      <c r="AH76" s="878"/>
      <c r="AI76" s="878"/>
      <c r="AJ76" s="834"/>
      <c r="AK76" s="879">
        <v>0</v>
      </c>
      <c r="AL76" s="878"/>
      <c r="AM76" s="878"/>
      <c r="AN76" s="878"/>
      <c r="AO76" s="834"/>
      <c r="AP76" s="879">
        <v>1574</v>
      </c>
      <c r="AQ76" s="878"/>
      <c r="AR76" s="878"/>
      <c r="AS76" s="878"/>
      <c r="AT76" s="834"/>
      <c r="AU76" s="879">
        <v>444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6813</v>
      </c>
      <c r="AG88" s="844"/>
      <c r="AH88" s="844"/>
      <c r="AI88" s="844"/>
      <c r="AJ88" s="844"/>
      <c r="AK88" s="841"/>
      <c r="AL88" s="841"/>
      <c r="AM88" s="841"/>
      <c r="AN88" s="841"/>
      <c r="AO88" s="841"/>
      <c r="AP88" s="844">
        <v>2139</v>
      </c>
      <c r="AQ88" s="844"/>
      <c r="AR88" s="844"/>
      <c r="AS88" s="844"/>
      <c r="AT88" s="844"/>
      <c r="AU88" s="844">
        <v>262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2</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285090</v>
      </c>
      <c r="AB110" s="900"/>
      <c r="AC110" s="900"/>
      <c r="AD110" s="900"/>
      <c r="AE110" s="901"/>
      <c r="AF110" s="902">
        <v>292627</v>
      </c>
      <c r="AG110" s="900"/>
      <c r="AH110" s="900"/>
      <c r="AI110" s="900"/>
      <c r="AJ110" s="901"/>
      <c r="AK110" s="902">
        <v>391170</v>
      </c>
      <c r="AL110" s="900"/>
      <c r="AM110" s="900"/>
      <c r="AN110" s="900"/>
      <c r="AO110" s="901"/>
      <c r="AP110" s="903">
        <v>7.8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6650396</v>
      </c>
      <c r="BR110" s="931"/>
      <c r="BS110" s="931"/>
      <c r="BT110" s="931"/>
      <c r="BU110" s="931"/>
      <c r="BV110" s="931">
        <v>6781011</v>
      </c>
      <c r="BW110" s="931"/>
      <c r="BX110" s="931"/>
      <c r="BY110" s="931"/>
      <c r="BZ110" s="931"/>
      <c r="CA110" s="931">
        <v>6628893</v>
      </c>
      <c r="CB110" s="931"/>
      <c r="CC110" s="931"/>
      <c r="CD110" s="931"/>
      <c r="CE110" s="931"/>
      <c r="CF110" s="944">
        <v>132.4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147564</v>
      </c>
      <c r="BR111" s="926"/>
      <c r="BS111" s="926"/>
      <c r="BT111" s="926"/>
      <c r="BU111" s="926"/>
      <c r="BV111" s="926">
        <v>143744</v>
      </c>
      <c r="BW111" s="926"/>
      <c r="BX111" s="926"/>
      <c r="BY111" s="926"/>
      <c r="BZ111" s="926"/>
      <c r="CA111" s="926">
        <v>158878</v>
      </c>
      <c r="CB111" s="926"/>
      <c r="CC111" s="926"/>
      <c r="CD111" s="926"/>
      <c r="CE111" s="926"/>
      <c r="CF111" s="920">
        <v>3.2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1978144</v>
      </c>
      <c r="BR112" s="926"/>
      <c r="BS112" s="926"/>
      <c r="BT112" s="926"/>
      <c r="BU112" s="926"/>
      <c r="BV112" s="926">
        <v>2076763</v>
      </c>
      <c r="BW112" s="926"/>
      <c r="BX112" s="926"/>
      <c r="BY112" s="926"/>
      <c r="BZ112" s="926"/>
      <c r="CA112" s="926">
        <v>2081862</v>
      </c>
      <c r="CB112" s="926"/>
      <c r="CC112" s="926"/>
      <c r="CD112" s="926"/>
      <c r="CE112" s="926"/>
      <c r="CF112" s="920">
        <v>41.6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191955</v>
      </c>
      <c r="AB113" s="938"/>
      <c r="AC113" s="938"/>
      <c r="AD113" s="938"/>
      <c r="AE113" s="939"/>
      <c r="AF113" s="940">
        <v>199346</v>
      </c>
      <c r="AG113" s="938"/>
      <c r="AH113" s="938"/>
      <c r="AI113" s="938"/>
      <c r="AJ113" s="939"/>
      <c r="AK113" s="940">
        <v>172764</v>
      </c>
      <c r="AL113" s="938"/>
      <c r="AM113" s="938"/>
      <c r="AN113" s="938"/>
      <c r="AO113" s="939"/>
      <c r="AP113" s="941">
        <v>3.5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357491</v>
      </c>
      <c r="BR113" s="926"/>
      <c r="BS113" s="926"/>
      <c r="BT113" s="926"/>
      <c r="BU113" s="926"/>
      <c r="BV113" s="926">
        <v>308773</v>
      </c>
      <c r="BW113" s="926"/>
      <c r="BX113" s="926"/>
      <c r="BY113" s="926"/>
      <c r="BZ113" s="926"/>
      <c r="CA113" s="926">
        <v>307576</v>
      </c>
      <c r="CB113" s="926"/>
      <c r="CC113" s="926"/>
      <c r="CD113" s="926"/>
      <c r="CE113" s="926"/>
      <c r="CF113" s="920">
        <v>6.1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78541</v>
      </c>
      <c r="AB114" s="959"/>
      <c r="AC114" s="959"/>
      <c r="AD114" s="959"/>
      <c r="AE114" s="960"/>
      <c r="AF114" s="961">
        <v>58995</v>
      </c>
      <c r="AG114" s="959"/>
      <c r="AH114" s="959"/>
      <c r="AI114" s="959"/>
      <c r="AJ114" s="960"/>
      <c r="AK114" s="961">
        <v>56602</v>
      </c>
      <c r="AL114" s="959"/>
      <c r="AM114" s="959"/>
      <c r="AN114" s="959"/>
      <c r="AO114" s="960"/>
      <c r="AP114" s="962">
        <v>1.1000000000000001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1107805</v>
      </c>
      <c r="BR114" s="926"/>
      <c r="BS114" s="926"/>
      <c r="BT114" s="926"/>
      <c r="BU114" s="926"/>
      <c r="BV114" s="926">
        <v>1075943</v>
      </c>
      <c r="BW114" s="926"/>
      <c r="BX114" s="926"/>
      <c r="BY114" s="926"/>
      <c r="BZ114" s="926"/>
      <c r="CA114" s="926">
        <v>1084226</v>
      </c>
      <c r="CB114" s="926"/>
      <c r="CC114" s="926"/>
      <c r="CD114" s="926"/>
      <c r="CE114" s="926"/>
      <c r="CF114" s="920">
        <v>21.7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17294</v>
      </c>
      <c r="AB115" s="938"/>
      <c r="AC115" s="938"/>
      <c r="AD115" s="938"/>
      <c r="AE115" s="939"/>
      <c r="AF115" s="940">
        <v>15997</v>
      </c>
      <c r="AG115" s="938"/>
      <c r="AH115" s="938"/>
      <c r="AI115" s="938"/>
      <c r="AJ115" s="939"/>
      <c r="AK115" s="940">
        <v>17100</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2190</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575070</v>
      </c>
      <c r="AB117" s="979"/>
      <c r="AC117" s="979"/>
      <c r="AD117" s="979"/>
      <c r="AE117" s="980"/>
      <c r="AF117" s="981">
        <v>566965</v>
      </c>
      <c r="AG117" s="979"/>
      <c r="AH117" s="979"/>
      <c r="AI117" s="979"/>
      <c r="AJ117" s="980"/>
      <c r="AK117" s="981">
        <v>637636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10241400</v>
      </c>
      <c r="BR119" s="1000"/>
      <c r="BS119" s="1000"/>
      <c r="BT119" s="1000"/>
      <c r="BU119" s="1000"/>
      <c r="BV119" s="1000">
        <v>10386234</v>
      </c>
      <c r="BW119" s="1000"/>
      <c r="BX119" s="1000"/>
      <c r="BY119" s="1000"/>
      <c r="BZ119" s="1000"/>
      <c r="CA119" s="1000">
        <v>10261435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147564</v>
      </c>
      <c r="DH119" s="986"/>
      <c r="DI119" s="986"/>
      <c r="DJ119" s="986"/>
      <c r="DK119" s="987"/>
      <c r="DL119" s="985">
        <v>143744</v>
      </c>
      <c r="DM119" s="986"/>
      <c r="DN119" s="986"/>
      <c r="DO119" s="986"/>
      <c r="DP119" s="987"/>
      <c r="DQ119" s="985">
        <v>158878</v>
      </c>
      <c r="DR119" s="986"/>
      <c r="DS119" s="986"/>
      <c r="DT119" s="986"/>
      <c r="DU119" s="987"/>
      <c r="DV119" s="988">
        <v>3.2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2433215</v>
      </c>
      <c r="BR120" s="931"/>
      <c r="BS120" s="931"/>
      <c r="BT120" s="931"/>
      <c r="BU120" s="931"/>
      <c r="BV120" s="931">
        <v>2348882</v>
      </c>
      <c r="BW120" s="931"/>
      <c r="BX120" s="931"/>
      <c r="BY120" s="931"/>
      <c r="BZ120" s="931"/>
      <c r="CA120" s="931">
        <v>2442353</v>
      </c>
      <c r="CB120" s="931"/>
      <c r="CC120" s="931"/>
      <c r="CD120" s="931"/>
      <c r="CE120" s="931"/>
      <c r="CF120" s="944">
        <v>48.8</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2081862</v>
      </c>
      <c r="DR120" s="931"/>
      <c r="DS120" s="931"/>
      <c r="DT120" s="931"/>
      <c r="DU120" s="931"/>
      <c r="DV120" s="932">
        <v>41.6</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1638753</v>
      </c>
      <c r="BR121" s="926"/>
      <c r="BS121" s="926"/>
      <c r="BT121" s="926"/>
      <c r="BU121" s="926"/>
      <c r="BV121" s="926">
        <v>2838799</v>
      </c>
      <c r="BW121" s="926"/>
      <c r="BX121" s="926"/>
      <c r="BY121" s="926"/>
      <c r="BZ121" s="926"/>
      <c r="CA121" s="926">
        <v>2679407</v>
      </c>
      <c r="CB121" s="926"/>
      <c r="CC121" s="926"/>
      <c r="CD121" s="926"/>
      <c r="CE121" s="926"/>
      <c r="CF121" s="920">
        <v>53.5</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4331656</v>
      </c>
      <c r="BR122" s="1000"/>
      <c r="BS122" s="1000"/>
      <c r="BT122" s="1000"/>
      <c r="BU122" s="1000"/>
      <c r="BV122" s="1000">
        <v>4175859</v>
      </c>
      <c r="BW122" s="1000"/>
      <c r="BX122" s="1000"/>
      <c r="BY122" s="1000"/>
      <c r="BZ122" s="1000"/>
      <c r="CA122" s="1000">
        <v>4078463</v>
      </c>
      <c r="CB122" s="1000"/>
      <c r="CC122" s="1000"/>
      <c r="CD122" s="1000"/>
      <c r="CE122" s="1000"/>
      <c r="CF122" s="1017">
        <v>81.5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8403624</v>
      </c>
      <c r="BR123" s="1064"/>
      <c r="BS123" s="1064"/>
      <c r="BT123" s="1064"/>
      <c r="BU123" s="1064"/>
      <c r="BV123" s="1064">
        <v>9363540</v>
      </c>
      <c r="BW123" s="1064"/>
      <c r="BX123" s="1064"/>
      <c r="BY123" s="1064"/>
      <c r="BZ123" s="1064"/>
      <c r="CA123" s="1064">
        <v>9200223</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38.9</v>
      </c>
      <c r="BR124" s="1027"/>
      <c r="BS124" s="1027"/>
      <c r="BT124" s="1027"/>
      <c r="BU124" s="1027"/>
      <c r="BV124" s="1027">
        <v>21.1</v>
      </c>
      <c r="BW124" s="1027"/>
      <c r="BX124" s="1027"/>
      <c r="BY124" s="1027"/>
      <c r="BZ124" s="1027"/>
      <c r="CA124" s="1027">
        <v>21.1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1978144</v>
      </c>
      <c r="DH124" s="986"/>
      <c r="DI124" s="986"/>
      <c r="DJ124" s="986"/>
      <c r="DK124" s="987"/>
      <c r="DL124" s="985">
        <v>2076763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13634</v>
      </c>
      <c r="AB126" s="959"/>
      <c r="AC126" s="959"/>
      <c r="AD126" s="959"/>
      <c r="AE126" s="960"/>
      <c r="AF126" s="961">
        <v>11976</v>
      </c>
      <c r="AG126" s="959"/>
      <c r="AH126" s="959"/>
      <c r="AI126" s="959"/>
      <c r="AJ126" s="960"/>
      <c r="AK126" s="961">
        <v>15059</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3660</v>
      </c>
      <c r="AB127" s="959"/>
      <c r="AC127" s="959"/>
      <c r="AD127" s="959"/>
      <c r="AE127" s="960"/>
      <c r="AF127" s="961">
        <v>4021</v>
      </c>
      <c r="AG127" s="959"/>
      <c r="AH127" s="959"/>
      <c r="AI127" s="959"/>
      <c r="AJ127" s="960"/>
      <c r="AK127" s="961">
        <v>2041</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95750</v>
      </c>
      <c r="AB128" s="1046"/>
      <c r="AC128" s="1046"/>
      <c r="AD128" s="1046"/>
      <c r="AE128" s="1047"/>
      <c r="AF128" s="1048">
        <v>121048</v>
      </c>
      <c r="AG128" s="1046"/>
      <c r="AH128" s="1046"/>
      <c r="AI128" s="1046"/>
      <c r="AJ128" s="1047"/>
      <c r="AK128" s="1048">
        <v>135622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14.77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5124055</v>
      </c>
      <c r="AB129" s="959"/>
      <c r="AC129" s="959"/>
      <c r="AD129" s="959"/>
      <c r="AE129" s="960"/>
      <c r="AF129" s="961">
        <v>5229605</v>
      </c>
      <c r="AG129" s="959"/>
      <c r="AH129" s="959"/>
      <c r="AI129" s="959"/>
      <c r="AJ129" s="960"/>
      <c r="AK129" s="961">
        <v>5371645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401242</v>
      </c>
      <c r="AB130" s="959"/>
      <c r="AC130" s="959"/>
      <c r="AD130" s="959"/>
      <c r="AE130" s="960"/>
      <c r="AF130" s="961">
        <v>386787</v>
      </c>
      <c r="AG130" s="959"/>
      <c r="AH130" s="959"/>
      <c r="AI130" s="959"/>
      <c r="AJ130" s="960"/>
      <c r="AK130" s="961">
        <v>365481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4722813</v>
      </c>
      <c r="AB131" s="986"/>
      <c r="AC131" s="986"/>
      <c r="AD131" s="986"/>
      <c r="AE131" s="987"/>
      <c r="AF131" s="985">
        <v>4842818</v>
      </c>
      <c r="AG131" s="986"/>
      <c r="AH131" s="986"/>
      <c r="AI131" s="986"/>
      <c r="AJ131" s="987"/>
      <c r="AK131" s="985">
        <v>5006164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21.1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1.6532096439999999</v>
      </c>
      <c r="AB132" s="1097"/>
      <c r="AC132" s="1097"/>
      <c r="AD132" s="1097"/>
      <c r="AE132" s="1098"/>
      <c r="AF132" s="1099">
        <v>1.22098332</v>
      </c>
      <c r="AG132" s="1097"/>
      <c r="AH132" s="1097"/>
      <c r="AI132" s="1097"/>
      <c r="AJ132" s="1098"/>
      <c r="AK132" s="1099">
        <v>2.7272924239999998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1.7</v>
      </c>
      <c r="AB133" s="1080"/>
      <c r="AC133" s="1080"/>
      <c r="AD133" s="1080"/>
      <c r="AE133" s="1081"/>
      <c r="AF133" s="1079">
        <v>1.6</v>
      </c>
      <c r="AG133" s="1080"/>
      <c r="AH133" s="1080"/>
      <c r="AI133" s="1080"/>
      <c r="AJ133" s="1081"/>
      <c r="AK133" s="1079">
        <v>1.8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als5Sk7i3+vuWI5RLioEoii9C8dspfM1rW8tA7cdmxai51p9ewZUfO4FBV1ntbkIIgGEG3FZTvei+5SLiEa6A==" saltValue="8grZDIzSHbcrutBAKzep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3+cIQCzOtQa1wgR8ZNvBr5M4Q0wnv9eL8s++yE4VfmoGrqHcTJLrqEyzSiCBB8/KLTbYzE4fN5tV4926BYPdQ==" saltValue="u1jY5ykrf5TIAlvTM7L71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A5" sqref="A5"/>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7V3nYW16IND4nJZQKn20PffzVBfkjB+hI7OLt8f2TJ6KdVMVq70UmzvnkRHPqEXi3SBYd0eEnN0JiFqYe1pxw==" saltValue="Lp9roN9SoPIINLBXGXAb+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1600573</v>
      </c>
      <c r="AP9" s="269">
        <v>104089</v>
      </c>
      <c r="AQ9" s="270">
        <v>118131</v>
      </c>
      <c r="AR9" s="271">
        <v>-11.9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192924</v>
      </c>
      <c r="AP10" s="272">
        <v>12546</v>
      </c>
      <c r="AQ10" s="273">
        <v>19338</v>
      </c>
      <c r="AR10" s="274">
        <v>-35.1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88723</v>
      </c>
      <c r="AP11" s="272">
        <v>5770</v>
      </c>
      <c r="AQ11" s="273">
        <v>1486</v>
      </c>
      <c r="AR11" s="274">
        <v>288.3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487</v>
      </c>
      <c r="AP13" s="272" t="s">
        <v>487</v>
      </c>
      <c r="AQ13" s="273">
        <v>4880</v>
      </c>
      <c r="AR13" s="274" t="s">
        <v>487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28533</v>
      </c>
      <c r="AP14" s="272">
        <v>1856</v>
      </c>
      <c r="AQ14" s="273">
        <v>1912</v>
      </c>
      <c r="AR14" s="274">
        <v>-2.9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-107251</v>
      </c>
      <c r="AP15" s="272">
        <v>-6975</v>
      </c>
      <c r="AQ15" s="273">
        <v>-7094</v>
      </c>
      <c r="AR15" s="274">
        <v>-1.7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1803502</v>
      </c>
      <c r="AP16" s="272">
        <v>117286</v>
      </c>
      <c r="AQ16" s="273">
        <v>138653</v>
      </c>
      <c r="AR16" s="274">
        <v>-15.4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9.3000000000000007</v>
      </c>
      <c r="AP21" s="286">
        <v>11.03</v>
      </c>
      <c r="AQ21" s="287">
        <v>-1.73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99.3</v>
      </c>
      <c r="AP22" s="291">
        <v>96.9</v>
      </c>
      <c r="AQ22" s="292">
        <v>2.4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391170</v>
      </c>
      <c r="AP32" s="300">
        <v>25439</v>
      </c>
      <c r="AQ32" s="301">
        <v>59716</v>
      </c>
      <c r="AR32" s="302">
        <v>-57.4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172764</v>
      </c>
      <c r="AP35" s="300">
        <v>11235</v>
      </c>
      <c r="AQ35" s="301">
        <v>21226</v>
      </c>
      <c r="AR35" s="302">
        <v>-47.1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56602</v>
      </c>
      <c r="AP36" s="300">
        <v>3681</v>
      </c>
      <c r="AQ36" s="301">
        <v>5622</v>
      </c>
      <c r="AR36" s="302">
        <v>-34.5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17100</v>
      </c>
      <c r="AP37" s="300">
        <v>1112</v>
      </c>
      <c r="AQ37" s="301">
        <v>447</v>
      </c>
      <c r="AR37" s="302">
        <v>148.80000000000001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-135622</v>
      </c>
      <c r="AP39" s="300">
        <v>-8820</v>
      </c>
      <c r="AQ39" s="301">
        <v>-1646</v>
      </c>
      <c r="AR39" s="302">
        <v>435.8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-365481</v>
      </c>
      <c r="AP40" s="300">
        <v>-23768</v>
      </c>
      <c r="AQ40" s="301">
        <v>-57881</v>
      </c>
      <c r="AR40" s="302">
        <v>-58.9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136533</v>
      </c>
      <c r="AP41" s="300">
        <v>8879</v>
      </c>
      <c r="AQ41" s="301">
        <v>27507</v>
      </c>
      <c r="AR41" s="302">
        <v>-67.7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3157165</v>
      </c>
      <c r="AN51" s="322">
        <v>202227</v>
      </c>
      <c r="AO51" s="323">
        <v>166.3</v>
      </c>
      <c r="AP51" s="324">
        <v>120302</v>
      </c>
      <c r="AQ51" s="325">
        <v>6.1</v>
      </c>
      <c r="AR51" s="326">
        <v>160.19999999999999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1221873</v>
      </c>
      <c r="AN52" s="330">
        <v>78265</v>
      </c>
      <c r="AO52" s="331">
        <v>129.9</v>
      </c>
      <c r="AP52" s="332">
        <v>59328</v>
      </c>
      <c r="AQ52" s="333">
        <v>1</v>
      </c>
      <c r="AR52" s="334">
        <v>128.9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3350225</v>
      </c>
      <c r="AN53" s="322">
        <v>214058</v>
      </c>
      <c r="AO53" s="323">
        <v>5.9</v>
      </c>
      <c r="AP53" s="324">
        <v>85942</v>
      </c>
      <c r="AQ53" s="325">
        <v>-28.6</v>
      </c>
      <c r="AR53" s="326">
        <v>34.5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1513668</v>
      </c>
      <c r="AN54" s="330">
        <v>96714</v>
      </c>
      <c r="AO54" s="331">
        <v>23.6</v>
      </c>
      <c r="AP54" s="332">
        <v>48630</v>
      </c>
      <c r="AQ54" s="333">
        <v>-18</v>
      </c>
      <c r="AR54" s="334">
        <v>41.6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7371899</v>
      </c>
      <c r="AN55" s="322">
        <v>474108</v>
      </c>
      <c r="AO55" s="323">
        <v>121.5</v>
      </c>
      <c r="AP55" s="324">
        <v>95007</v>
      </c>
      <c r="AQ55" s="325">
        <v>10.5</v>
      </c>
      <c r="AR55" s="326">
        <v>111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860909</v>
      </c>
      <c r="AN56" s="330">
        <v>55367</v>
      </c>
      <c r="AO56" s="331">
        <v>-42.8</v>
      </c>
      <c r="AP56" s="332">
        <v>48509</v>
      </c>
      <c r="AQ56" s="333">
        <v>-0.2</v>
      </c>
      <c r="AR56" s="334">
        <v>-42.6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1078036</v>
      </c>
      <c r="AN57" s="322">
        <v>69528</v>
      </c>
      <c r="AO57" s="323">
        <v>-85.3</v>
      </c>
      <c r="AP57" s="324">
        <v>98176</v>
      </c>
      <c r="AQ57" s="325">
        <v>3.3</v>
      </c>
      <c r="AR57" s="326">
        <v>-88.6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372675</v>
      </c>
      <c r="AN58" s="330">
        <v>24036</v>
      </c>
      <c r="AO58" s="331">
        <v>-56.6</v>
      </c>
      <c r="AP58" s="332">
        <v>58489</v>
      </c>
      <c r="AQ58" s="333">
        <v>20.6</v>
      </c>
      <c r="AR58" s="334">
        <v>-77.2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815255</v>
      </c>
      <c r="AN59" s="322">
        <v>53018</v>
      </c>
      <c r="AO59" s="323">
        <v>-23.7</v>
      </c>
      <c r="AP59" s="324">
        <v>119283</v>
      </c>
      <c r="AQ59" s="325">
        <v>21.5</v>
      </c>
      <c r="AR59" s="326">
        <v>-45.2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413508</v>
      </c>
      <c r="AN60" s="330">
        <v>26891</v>
      </c>
      <c r="AO60" s="331">
        <v>11.9</v>
      </c>
      <c r="AP60" s="332">
        <v>64747</v>
      </c>
      <c r="AQ60" s="333">
        <v>10.7</v>
      </c>
      <c r="AR60" s="334">
        <v>1.2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3154516</v>
      </c>
      <c r="AN61" s="337">
        <v>202588</v>
      </c>
      <c r="AO61" s="338">
        <v>36.9</v>
      </c>
      <c r="AP61" s="339">
        <v>103742</v>
      </c>
      <c r="AQ61" s="340">
        <v>2.6</v>
      </c>
      <c r="AR61" s="326">
        <v>34.299999999999997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876527</v>
      </c>
      <c r="AN62" s="330">
        <v>56255</v>
      </c>
      <c r="AO62" s="331">
        <v>13.2</v>
      </c>
      <c r="AP62" s="332">
        <v>55941</v>
      </c>
      <c r="AQ62" s="333">
        <v>2.8</v>
      </c>
      <c r="AR62" s="334">
        <v>10.4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EdlNw+AM/lZk2d/0vQpOzOXal+PWRI9x8/CjVzqKso+uzVvpXc39gHveKItVOc7fXRDEZ1MZGO79KeLTseELQ==" saltValue="P0nhlTU3twG71n/AEmGH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1wrXI8J/fNOClWFnNX8B8eYl4Crdzy85iGBhI1Sk316vIk2AewZKdmenZllTEj93YtlXTa13dwFLVDpbNmsIaw==" saltValue="FogSPrRLj9PYwrKiIuAHQ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NyYIVBrVUpBgdjPU9Uu8Od2hvZi5jNm38sE+JLKxOsy/T0zT9A9pnT6C0yVIgxARC3lGq2+apSlzg62VCBMYPw==" saltValue="Ag9NthZUoTLAzs0hneGRr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42" sqref="A4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30.04</v>
      </c>
      <c r="G47" s="12">
        <v>26.95</v>
      </c>
      <c r="H47" s="12">
        <v>24.69</v>
      </c>
      <c r="I47" s="12">
        <v>24.42</v>
      </c>
      <c r="J47" s="13">
        <v>23.69</v>
      </c>
    </row>
    <row r="48" spans="2:10" ht="57.75" customHeight="1" x14ac:dyDescent="0.2">
      <c r="B48" s="14"/>
      <c r="C48" s="1141" t="s">
        <v>4</v>
      </c>
      <c r="D48" s="1141"/>
      <c r="E48" s="1142"/>
      <c r="F48" s="15">
        <v>8.35</v>
      </c>
      <c r="G48" s="16">
        <v>13.7</v>
      </c>
      <c r="H48" s="16">
        <v>11.38</v>
      </c>
      <c r="I48" s="16">
        <v>12.16</v>
      </c>
      <c r="J48" s="17">
        <v>10.81</v>
      </c>
    </row>
    <row r="49" spans="2:10" ht="57.75" customHeight="1" thickBot="1" x14ac:dyDescent="0.25">
      <c r="B49" s="18"/>
      <c r="C49" s="1143" t="s">
        <v>5</v>
      </c>
      <c r="D49" s="1143"/>
      <c r="E49" s="1144"/>
      <c r="F49" s="19" t="s">
        <v>530</v>
      </c>
      <c r="G49" s="20">
        <v>1.62</v>
      </c>
      <c r="H49" s="20" t="s">
        <v>531</v>
      </c>
      <c r="I49" s="20">
        <v>1.24</v>
      </c>
      <c r="J49" s="21" t="s">
        <v>532</v>
      </c>
    </row>
    <row r="50" spans="2:10" ht="13.2" x14ac:dyDescent="0.2"/>
  </sheetData>
  <sheetProtection algorithmName="SHA-512" hashValue="NhDjNi9LDZMm65pq4A0Cs4bTGMA8virG7Hz33vHUeGKoR8dyyvs/wXv5g1vPcwANH64k2YaOisdalXqnSM+Npw==" saltValue="/QmKeF8s9IyuxrLm8wX3/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芳賀町役場</cp:lastModifiedBy>
  <cp:lastPrinted>2026-03-10T04:49:11Z</cp:lastPrinted>
  <dcterms:created xsi:type="dcterms:W3CDTF">2026-02-23T05:15:12Z</dcterms:created>
  <dcterms:modified xsi:type="dcterms:W3CDTF">2026-03-23T05:20:58Z</dcterms:modified>
  <cp:category/>
</cp:coreProperties>
</file>